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 tabRatio="910" firstSheet="1" activeTab="7"/>
  </bookViews>
  <sheets>
    <sheet name="封面" sheetId="11" r:id="rId1"/>
    <sheet name="目录" sheetId="12" r:id="rId2"/>
    <sheet name="2023年收支预算调整总表" sheetId="1" r:id="rId3"/>
    <sheet name="2023年收入预算调整表" sheetId="2" r:id="rId4"/>
    <sheet name="2023年一般公共预算支出调整表" sheetId="18" r:id="rId5"/>
    <sheet name="2023年基金收支总表调整" sheetId="16" r:id="rId6"/>
    <sheet name="2023年社保基金调整表" sheetId="19" r:id="rId7"/>
    <sheet name="2023年国有资本经营预算调整" sheetId="20" r:id="rId8"/>
    <sheet name="政府新增债券安排使用情况表" sheetId="21" r:id="rId9"/>
  </sheets>
  <definedNames>
    <definedName name="_xlnm._FilterDatabase" localSheetId="4" hidden="1">'2023年一般公共预算支出调整表'!$A$4:$G$179</definedName>
    <definedName name="_xlnm._FilterDatabase" localSheetId="2" hidden="1">'2023年收支预算调整总表'!$A$3:$I$76</definedName>
    <definedName name="_xlnm.Print_Titles" localSheetId="5">'2023年基金收支总表调整'!$1:$4</definedName>
    <definedName name="_xlnm.Print_Titles" localSheetId="6">'2023年社保基金调整表'!$1:$5</definedName>
    <definedName name="_xlnm.Print_Titles" localSheetId="4">'2023年一般公共预算支出调整表'!$1:$4</definedName>
    <definedName name="_xlnm.Print_Titles" localSheetId="3">'2023年收入预算调整表'!$1:$4</definedName>
    <definedName name="_xlnm.Print_Titles" localSheetId="2">'2023年收支预算调整总表'!$1:$3</definedName>
    <definedName name="_xlnm.Print_Titles" localSheetId="8">政府新增债券安排使用情况表!$1:$4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<sst xmlns="http://schemas.openxmlformats.org/spreadsheetml/2006/main" count="774" uniqueCount="674">
  <si>
    <t>全州县2023年调整预算表（草案）</t>
  </si>
  <si>
    <t>编制单位：全州县财政局</t>
  </si>
  <si>
    <t>目    录</t>
  </si>
  <si>
    <t>全州县2023年一般公共预算收支调整总表</t>
  </si>
  <si>
    <t>………………………………………………</t>
  </si>
  <si>
    <t>1-4</t>
  </si>
  <si>
    <t>全州县2023年一般公共预算收入调整表</t>
  </si>
  <si>
    <t>5-6</t>
  </si>
  <si>
    <t>全州县2023年一般公共预算支出调整表</t>
  </si>
  <si>
    <t>7-15</t>
  </si>
  <si>
    <t>全州县2023年政府性基金预算收支调整总表</t>
  </si>
  <si>
    <t>16-19</t>
  </si>
  <si>
    <t>全州县2023年社会保险基金预算调整表</t>
  </si>
  <si>
    <t>………………………………</t>
  </si>
  <si>
    <t>20-21</t>
  </si>
  <si>
    <t>全州县2023年国有资本经营预算调整表</t>
  </si>
  <si>
    <t>22</t>
  </si>
  <si>
    <t>全州县2023年政府新增债券安排使用方案情况表</t>
  </si>
  <si>
    <t>23-24</t>
  </si>
  <si>
    <t>单位：万元</t>
  </si>
  <si>
    <t>项目</t>
  </si>
  <si>
    <t>年初预算数</t>
  </si>
  <si>
    <t>调整预算数</t>
  </si>
  <si>
    <t>增减额</t>
  </si>
  <si>
    <t>增减%</t>
  </si>
  <si>
    <t>一、一般公共预算收入</t>
  </si>
  <si>
    <t>二、上级补助收入</t>
  </si>
  <si>
    <t xml:space="preserve"> 返还性收入</t>
  </si>
  <si>
    <t xml:space="preserve">   1、所得税基数返还收入</t>
  </si>
  <si>
    <t xml:space="preserve">   2、成品油税费改革税收返还收入</t>
  </si>
  <si>
    <t xml:space="preserve">   3、增值税税收返还收入</t>
  </si>
  <si>
    <t xml:space="preserve">   4、消费税税收返还收入</t>
  </si>
  <si>
    <t xml:space="preserve">   5、增值税“五五分享”税收返还收入</t>
  </si>
  <si>
    <t xml:space="preserve">   6、其他税收返还收入</t>
  </si>
  <si>
    <t xml:space="preserve"> 一般性转移支付收入</t>
  </si>
  <si>
    <t xml:space="preserve">   1、体制补助收入</t>
  </si>
  <si>
    <t>工商下划1530、质监下划217</t>
  </si>
  <si>
    <t xml:space="preserve">   2、均衡性转移支付收入</t>
  </si>
  <si>
    <t xml:space="preserve">   3、县级基本财力保障机制奖补资金收入</t>
  </si>
  <si>
    <t xml:space="preserve">   4、结算补助收入</t>
  </si>
  <si>
    <t>药监下划103、铁路分离办社会116、定额补助105</t>
  </si>
  <si>
    <t xml:space="preserve">   5、资源枯竭型城市转移支付补助收入</t>
  </si>
  <si>
    <t xml:space="preserve">   6、企业事业单位划转补助收入</t>
  </si>
  <si>
    <t xml:space="preserve">   7、产粮（油）大县奖励资金收入</t>
  </si>
  <si>
    <t xml:space="preserve">   8、重点生态功能区转移支付收入</t>
  </si>
  <si>
    <t xml:space="preserve">   9、固定数额补助收入</t>
  </si>
  <si>
    <t>公共卫生和基层卫生事业单位绩效工资补助231、艰苦边远地区津贴补助3198、农村义务教育4220、农村税费改革4555、调资转移支付补助10097</t>
  </si>
  <si>
    <t xml:space="preserve">   10、革命老区转移支付收入</t>
  </si>
  <si>
    <t xml:space="preserve">   11、民族地区转移支付收入</t>
  </si>
  <si>
    <t xml:space="preserve">   12、巩固拓展脱贫攻坚成果衔接乡村振兴转移支付收入</t>
  </si>
  <si>
    <t xml:space="preserve">   13、公共安全共同财政事权转移支付收入</t>
  </si>
  <si>
    <t xml:space="preserve">   14、教育共同财政事权转移支付收入</t>
  </si>
  <si>
    <t xml:space="preserve">   15、文化旅游体育与传媒共同财政事权转移支付收入</t>
  </si>
  <si>
    <t xml:space="preserve">   16、社会保障和就业共同财政事权转移支付收入</t>
  </si>
  <si>
    <t xml:space="preserve">   17、医疗卫生共同财政事权转移支付收入</t>
  </si>
  <si>
    <t xml:space="preserve">   18、节能环保共同财政事权转移支付收入</t>
  </si>
  <si>
    <t xml:space="preserve">   19、农林水共同财政事权转移支付收入</t>
  </si>
  <si>
    <t xml:space="preserve">   20、交通运输共同财政事权转移支付收入</t>
  </si>
  <si>
    <t xml:space="preserve">   21、住房保障共同财政事权转移支付收入</t>
  </si>
  <si>
    <t xml:space="preserve">   22、灾害防治及应急管理共同财政事权转移支付收入</t>
  </si>
  <si>
    <t xml:space="preserve">   23、其他共同财政事权转移支付收入</t>
  </si>
  <si>
    <t xml:space="preserve">   24、增值税留抵退税转移支付收入</t>
  </si>
  <si>
    <t xml:space="preserve">   25、其他退税减税降费转移支付收入</t>
  </si>
  <si>
    <t xml:space="preserve">   26、补充县区财力转移支付收入</t>
  </si>
  <si>
    <t xml:space="preserve">   27、其他一般性转移支付收入</t>
  </si>
  <si>
    <t xml:space="preserve"> 专项转移支付收入</t>
  </si>
  <si>
    <t xml:space="preserve">   1、一般公共服务</t>
  </si>
  <si>
    <t xml:space="preserve">   2、国防</t>
  </si>
  <si>
    <t xml:space="preserve">   3、公共安全</t>
  </si>
  <si>
    <t xml:space="preserve">   4、教育</t>
  </si>
  <si>
    <t xml:space="preserve">   5、科学技术</t>
  </si>
  <si>
    <t xml:space="preserve">   6、文化旅游体育与传媒</t>
  </si>
  <si>
    <t xml:space="preserve">   7、社会保障和就业</t>
  </si>
  <si>
    <t xml:space="preserve">   8、卫生健康</t>
  </si>
  <si>
    <t xml:space="preserve">   9、节能环保</t>
  </si>
  <si>
    <t xml:space="preserve">   10、城乡社区</t>
  </si>
  <si>
    <t xml:space="preserve">   11、农林水</t>
  </si>
  <si>
    <t xml:space="preserve">   12、交通运输</t>
  </si>
  <si>
    <t xml:space="preserve">   13、资源勘探信息等</t>
  </si>
  <si>
    <t xml:space="preserve">   14、商业服务业等</t>
  </si>
  <si>
    <t xml:space="preserve">   15、金融</t>
  </si>
  <si>
    <t xml:space="preserve">   16、自然资源海洋气象等</t>
  </si>
  <si>
    <t xml:space="preserve">   17、住房保障</t>
  </si>
  <si>
    <t xml:space="preserve">   18、粮油物资储备</t>
  </si>
  <si>
    <t xml:space="preserve">   19、灾害防治及应急管理</t>
  </si>
  <si>
    <t xml:space="preserve">   20、其他收入</t>
  </si>
  <si>
    <t>三、上年结余</t>
  </si>
  <si>
    <t>四、调入资金</t>
  </si>
  <si>
    <t xml:space="preserve">   1、从政府性基金预算调入一般公共预算</t>
  </si>
  <si>
    <t xml:space="preserve">   2、从国有资本经营预算调入一般公共预算</t>
  </si>
  <si>
    <t>四、债务转贷收入</t>
  </si>
  <si>
    <t>五、动用预算稳定调节基金</t>
  </si>
  <si>
    <t>收入总计</t>
  </si>
  <si>
    <t>支出总计</t>
  </si>
  <si>
    <t>一、一般公共预算支出</t>
  </si>
  <si>
    <t>二、债务还本支出</t>
  </si>
  <si>
    <t>三、上解上级支出</t>
  </si>
  <si>
    <t>四、调出资金</t>
  </si>
  <si>
    <t>五、安排预算稳定调节基金</t>
  </si>
  <si>
    <t>滚存结余</t>
  </si>
  <si>
    <t>单位:万元</t>
  </si>
  <si>
    <t>收入科目</t>
  </si>
  <si>
    <t>金额</t>
  </si>
  <si>
    <t>增减</t>
  </si>
  <si>
    <t>一般公共预算收入</t>
  </si>
  <si>
    <t xml:space="preserve">   1、税收收入</t>
  </si>
  <si>
    <t xml:space="preserve">        增值税</t>
  </si>
  <si>
    <t xml:space="preserve">      营业税</t>
  </si>
  <si>
    <t xml:space="preserve">        企业所得税</t>
  </si>
  <si>
    <t xml:space="preserve">        个人所得税</t>
  </si>
  <si>
    <t xml:space="preserve">        资源税</t>
  </si>
  <si>
    <t xml:space="preserve">        城建税</t>
  </si>
  <si>
    <t xml:space="preserve">        房产税</t>
  </si>
  <si>
    <t xml:space="preserve">        城镇土地使用税</t>
  </si>
  <si>
    <t xml:space="preserve">        土地增值税</t>
  </si>
  <si>
    <t xml:space="preserve">        车船使用税</t>
  </si>
  <si>
    <t xml:space="preserve">        环保税</t>
  </si>
  <si>
    <t xml:space="preserve">        印花税</t>
  </si>
  <si>
    <t xml:space="preserve">        耕地占用税</t>
  </si>
  <si>
    <t xml:space="preserve">        契税</t>
  </si>
  <si>
    <t xml:space="preserve">        其他税收</t>
  </si>
  <si>
    <t xml:space="preserve">   2、非税收入</t>
  </si>
  <si>
    <t xml:space="preserve">        专项收入</t>
  </si>
  <si>
    <t xml:space="preserve">        行政事业性收费收入</t>
  </si>
  <si>
    <t xml:space="preserve">        罚没收入</t>
  </si>
  <si>
    <t xml:space="preserve">        政府住房基金收入</t>
  </si>
  <si>
    <t xml:space="preserve">        国有资源有偿使用收入</t>
  </si>
  <si>
    <t xml:space="preserve">        其他收入</t>
  </si>
  <si>
    <t>类款</t>
  </si>
  <si>
    <t>科目名称</t>
  </si>
  <si>
    <t>2023年预算数</t>
  </si>
  <si>
    <t>比年初预算数增减</t>
  </si>
  <si>
    <t>备注</t>
  </si>
  <si>
    <t>%</t>
  </si>
  <si>
    <t>201</t>
  </si>
  <si>
    <t>一般公共服务支出</t>
  </si>
  <si>
    <t>20101</t>
  </si>
  <si>
    <t xml:space="preserve">  人大事务</t>
  </si>
  <si>
    <t>20102</t>
  </si>
  <si>
    <t xml:space="preserve">  政协事务</t>
  </si>
  <si>
    <t>20103</t>
  </si>
  <si>
    <t xml:space="preserve">  政府办公厅（室）及相关机构事务</t>
  </si>
  <si>
    <t>20104</t>
  </si>
  <si>
    <t xml:space="preserve">  发展与改革事务</t>
  </si>
  <si>
    <t>20105</t>
  </si>
  <si>
    <t xml:space="preserve">  统计信息事务</t>
  </si>
  <si>
    <t>20106</t>
  </si>
  <si>
    <t xml:space="preserve">  财政事务</t>
  </si>
  <si>
    <t>20107</t>
  </si>
  <si>
    <t xml:space="preserve">  税收事务</t>
  </si>
  <si>
    <t>20108</t>
  </si>
  <si>
    <t xml:space="preserve">  审计事务</t>
  </si>
  <si>
    <t>20111</t>
  </si>
  <si>
    <t xml:space="preserve">  纪检监察事务</t>
  </si>
  <si>
    <t>20113</t>
  </si>
  <si>
    <t xml:space="preserve">  商贸事务</t>
  </si>
  <si>
    <t>20123</t>
  </si>
  <si>
    <t xml:space="preserve">  民族事务</t>
  </si>
  <si>
    <t>20126</t>
  </si>
  <si>
    <t xml:space="preserve">  档案事务</t>
  </si>
  <si>
    <t>20128</t>
  </si>
  <si>
    <t xml:space="preserve">  民主党派及工商联事务</t>
  </si>
  <si>
    <t>20129</t>
  </si>
  <si>
    <t xml:space="preserve">  群众团体事务</t>
  </si>
  <si>
    <t>20131</t>
  </si>
  <si>
    <t xml:space="preserve">  党委办公厅（室）及相关机构事务</t>
  </si>
  <si>
    <t>20132</t>
  </si>
  <si>
    <t xml:space="preserve">  组织事务</t>
  </si>
  <si>
    <t>20133</t>
  </si>
  <si>
    <t xml:space="preserve">  宣传事务</t>
  </si>
  <si>
    <t>20134</t>
  </si>
  <si>
    <t xml:space="preserve">  统战事务</t>
  </si>
  <si>
    <t>20135</t>
  </si>
  <si>
    <t xml:space="preserve">    对外联络事务</t>
  </si>
  <si>
    <t>20136</t>
  </si>
  <si>
    <t xml:space="preserve">  其他共产党事务支出</t>
  </si>
  <si>
    <t>20138</t>
  </si>
  <si>
    <t xml:space="preserve">  市场监督管理事务</t>
  </si>
  <si>
    <t>20199</t>
  </si>
  <si>
    <t xml:space="preserve">  其他一般公共服务支出</t>
  </si>
  <si>
    <t>203</t>
  </si>
  <si>
    <t>国防支出</t>
  </si>
  <si>
    <t>20306</t>
  </si>
  <si>
    <t xml:space="preserve">  国防动员</t>
  </si>
  <si>
    <t>20399</t>
  </si>
  <si>
    <t xml:space="preserve">  其他国防支出</t>
  </si>
  <si>
    <t>204</t>
  </si>
  <si>
    <t>公共安全支出</t>
  </si>
  <si>
    <t>20401</t>
  </si>
  <si>
    <t xml:space="preserve">  武装警察</t>
  </si>
  <si>
    <t>20402</t>
  </si>
  <si>
    <t xml:space="preserve">  公安</t>
  </si>
  <si>
    <t>20404</t>
  </si>
  <si>
    <t xml:space="preserve">  检察</t>
  </si>
  <si>
    <t>20405</t>
  </si>
  <si>
    <t xml:space="preserve">  法院</t>
  </si>
  <si>
    <t>20406</t>
  </si>
  <si>
    <t xml:space="preserve">  司法</t>
  </si>
  <si>
    <t>20499</t>
  </si>
  <si>
    <t xml:space="preserve">  其他公共安全支出</t>
  </si>
  <si>
    <t>205</t>
  </si>
  <si>
    <t>教育支出</t>
  </si>
  <si>
    <t>20501</t>
  </si>
  <si>
    <t xml:space="preserve">  教育管理事务</t>
  </si>
  <si>
    <t>20502</t>
  </si>
  <si>
    <t xml:space="preserve">  普通教育</t>
  </si>
  <si>
    <t>20503</t>
  </si>
  <si>
    <t xml:space="preserve">  职业教育</t>
  </si>
  <si>
    <t>20507</t>
  </si>
  <si>
    <t xml:space="preserve">  特殊教育</t>
  </si>
  <si>
    <t>20508</t>
  </si>
  <si>
    <t xml:space="preserve">  进修及培训</t>
  </si>
  <si>
    <t>20509</t>
  </si>
  <si>
    <t xml:space="preserve">  教育费附加安排的支出</t>
  </si>
  <si>
    <t>20599</t>
  </si>
  <si>
    <t xml:space="preserve">  其他教育支出</t>
  </si>
  <si>
    <t>206</t>
  </si>
  <si>
    <t>科学技术支出</t>
  </si>
  <si>
    <t>20601</t>
  </si>
  <si>
    <t xml:space="preserve">  科学技术管理事务</t>
  </si>
  <si>
    <t>20603</t>
  </si>
  <si>
    <t xml:space="preserve">  应用研究</t>
  </si>
  <si>
    <t>20604</t>
  </si>
  <si>
    <t xml:space="preserve">  技术研究与开发</t>
  </si>
  <si>
    <t>20606</t>
  </si>
  <si>
    <t xml:space="preserve">  社会科学</t>
  </si>
  <si>
    <t>20607</t>
  </si>
  <si>
    <t xml:space="preserve">  科学技术普及</t>
  </si>
  <si>
    <t>20699</t>
  </si>
  <si>
    <t xml:space="preserve">  其他科学技术支出</t>
  </si>
  <si>
    <t>207</t>
  </si>
  <si>
    <t>文化旅游体育与传媒支出</t>
  </si>
  <si>
    <t>20701</t>
  </si>
  <si>
    <t xml:space="preserve">  文化和旅游</t>
  </si>
  <si>
    <t>20702</t>
  </si>
  <si>
    <t xml:space="preserve">  文物</t>
  </si>
  <si>
    <t>20703</t>
  </si>
  <si>
    <t xml:space="preserve">  体育</t>
  </si>
  <si>
    <t>20706</t>
  </si>
  <si>
    <t xml:space="preserve">  新闻出版电影</t>
  </si>
  <si>
    <t>20708</t>
  </si>
  <si>
    <t xml:space="preserve">  广播电视</t>
  </si>
  <si>
    <t>20799</t>
  </si>
  <si>
    <t xml:space="preserve">  其他文化旅游体育与传媒支出</t>
  </si>
  <si>
    <t>208</t>
  </si>
  <si>
    <t>社会保障和就业支出</t>
  </si>
  <si>
    <t>20801</t>
  </si>
  <si>
    <t xml:space="preserve">  人力资源和社会保障管理事务</t>
  </si>
  <si>
    <t>20802</t>
  </si>
  <si>
    <t xml:space="preserve">  民政管理事务</t>
  </si>
  <si>
    <t>20805</t>
  </si>
  <si>
    <t xml:space="preserve">  行政事业单位养老支出</t>
  </si>
  <si>
    <t>20807</t>
  </si>
  <si>
    <t xml:space="preserve">  就业补助</t>
  </si>
  <si>
    <t>20808</t>
  </si>
  <si>
    <t xml:space="preserve">  抚恤</t>
  </si>
  <si>
    <t>20809</t>
  </si>
  <si>
    <t xml:space="preserve">  退役安置</t>
  </si>
  <si>
    <t>20810</t>
  </si>
  <si>
    <t xml:space="preserve">  社会福利</t>
  </si>
  <si>
    <t>20811</t>
  </si>
  <si>
    <t xml:space="preserve">  残疾人事业</t>
  </si>
  <si>
    <t>20816</t>
  </si>
  <si>
    <t xml:space="preserve">  红十字事业</t>
  </si>
  <si>
    <t>20819</t>
  </si>
  <si>
    <t xml:space="preserve">  最低生活保障</t>
  </si>
  <si>
    <t>20820</t>
  </si>
  <si>
    <t xml:space="preserve">  临时救助</t>
  </si>
  <si>
    <t>20821</t>
  </si>
  <si>
    <t xml:space="preserve">  特困人员救助供养</t>
  </si>
  <si>
    <t>20825</t>
  </si>
  <si>
    <t xml:space="preserve">  其他生活救助</t>
  </si>
  <si>
    <t>20826</t>
  </si>
  <si>
    <t xml:space="preserve">  财政对基本养老保险基金的补助</t>
  </si>
  <si>
    <t>20827</t>
  </si>
  <si>
    <t xml:space="preserve">  财政对其他社会保险基金的补助</t>
  </si>
  <si>
    <t>20828</t>
  </si>
  <si>
    <t xml:space="preserve">  退役军人管理事务</t>
  </si>
  <si>
    <t>20830</t>
  </si>
  <si>
    <t xml:space="preserve">  财政代缴社会保险费支出</t>
  </si>
  <si>
    <t>20899</t>
  </si>
  <si>
    <t xml:space="preserve">  其他社会保障和就业支出</t>
  </si>
  <si>
    <t>210</t>
  </si>
  <si>
    <t>卫生健康支出</t>
  </si>
  <si>
    <t>21001</t>
  </si>
  <si>
    <t xml:space="preserve">  卫生健康管理事务</t>
  </si>
  <si>
    <t>21002</t>
  </si>
  <si>
    <t xml:space="preserve">  公立医院</t>
  </si>
  <si>
    <t>21003</t>
  </si>
  <si>
    <t xml:space="preserve">  基层医疗卫生机构</t>
  </si>
  <si>
    <t>21004</t>
  </si>
  <si>
    <t xml:space="preserve">  公共卫生</t>
  </si>
  <si>
    <t>21006</t>
  </si>
  <si>
    <t xml:space="preserve">  中医药</t>
  </si>
  <si>
    <t>21007</t>
  </si>
  <si>
    <t xml:space="preserve">  计划生育事务</t>
  </si>
  <si>
    <t>21011</t>
  </si>
  <si>
    <t xml:space="preserve">  行政事业单位医疗</t>
  </si>
  <si>
    <t>21012</t>
  </si>
  <si>
    <t xml:space="preserve">  财政对基本医疗保险基金的补助</t>
  </si>
  <si>
    <t>21013</t>
  </si>
  <si>
    <t xml:space="preserve">  医疗救助</t>
  </si>
  <si>
    <t>21014</t>
  </si>
  <si>
    <t xml:space="preserve">  优抚对象医疗</t>
  </si>
  <si>
    <t>21015</t>
  </si>
  <si>
    <t xml:space="preserve">  医疗保障管理事务</t>
  </si>
  <si>
    <t>21099</t>
  </si>
  <si>
    <t xml:space="preserve">  其他卫生健康支出</t>
  </si>
  <si>
    <t>211</t>
  </si>
  <si>
    <t>节能环保支出</t>
  </si>
  <si>
    <t>21101</t>
  </si>
  <si>
    <t xml:space="preserve">  环境保护管理事务</t>
  </si>
  <si>
    <t>21102</t>
  </si>
  <si>
    <t xml:space="preserve">  环境监测与监察</t>
  </si>
  <si>
    <t>21103</t>
  </si>
  <si>
    <t xml:space="preserve">  污染防治</t>
  </si>
  <si>
    <t>21104</t>
  </si>
  <si>
    <t xml:space="preserve">  自然生态保护</t>
  </si>
  <si>
    <t>21105</t>
  </si>
  <si>
    <t xml:space="preserve">  天然林保护</t>
  </si>
  <si>
    <t>21106</t>
  </si>
  <si>
    <t xml:space="preserve">  退耕还林</t>
  </si>
  <si>
    <t>21107</t>
  </si>
  <si>
    <t xml:space="preserve">  风沙荒漠治理</t>
  </si>
  <si>
    <t>21110</t>
  </si>
  <si>
    <t xml:space="preserve">  能源节约利用</t>
  </si>
  <si>
    <t>21111</t>
  </si>
  <si>
    <t xml:space="preserve">  污染减排</t>
  </si>
  <si>
    <t>21112</t>
  </si>
  <si>
    <t xml:space="preserve">  可再生能源</t>
  </si>
  <si>
    <t>21114</t>
  </si>
  <si>
    <t xml:space="preserve">  能源管理事务</t>
  </si>
  <si>
    <t>21199</t>
  </si>
  <si>
    <t xml:space="preserve">  其他节能环保支出</t>
  </si>
  <si>
    <t>212</t>
  </si>
  <si>
    <t>城乡社区支出</t>
  </si>
  <si>
    <t>21201</t>
  </si>
  <si>
    <t xml:space="preserve">  城乡社区管理事务</t>
  </si>
  <si>
    <t>21202</t>
  </si>
  <si>
    <t xml:space="preserve">  城乡社区规划与管理</t>
  </si>
  <si>
    <t>21203</t>
  </si>
  <si>
    <t xml:space="preserve">  城乡社区公共设施</t>
  </si>
  <si>
    <t>21205</t>
  </si>
  <si>
    <t xml:space="preserve">  城乡社区环境卫生</t>
  </si>
  <si>
    <t>21206</t>
  </si>
  <si>
    <t xml:space="preserve">  建设市场管理与监督</t>
  </si>
  <si>
    <t>21299</t>
  </si>
  <si>
    <t xml:space="preserve">  其他城乡社区支出</t>
  </si>
  <si>
    <t>213</t>
  </si>
  <si>
    <t>农林水支出</t>
  </si>
  <si>
    <t>21301</t>
  </si>
  <si>
    <t xml:space="preserve">  农业农村</t>
  </si>
  <si>
    <t>21302</t>
  </si>
  <si>
    <t xml:space="preserve">  林业和草原</t>
  </si>
  <si>
    <t>21303</t>
  </si>
  <si>
    <t xml:space="preserve">  水利</t>
  </si>
  <si>
    <t>21305</t>
  </si>
  <si>
    <t xml:space="preserve">  巩固脱贫衔接乡村振兴</t>
  </si>
  <si>
    <t>21307</t>
  </si>
  <si>
    <t xml:space="preserve">  农村综合改革</t>
  </si>
  <si>
    <t>21308</t>
  </si>
  <si>
    <t xml:space="preserve">  普惠金融发展支出</t>
  </si>
  <si>
    <t>21309</t>
  </si>
  <si>
    <t xml:space="preserve">  目标价格补贴</t>
  </si>
  <si>
    <t>21399</t>
  </si>
  <si>
    <t xml:space="preserve">  其他农林水支出</t>
  </si>
  <si>
    <t>214</t>
  </si>
  <si>
    <t>交通运输支出</t>
  </si>
  <si>
    <t>21401</t>
  </si>
  <si>
    <t xml:space="preserve">  公路水路运输</t>
  </si>
  <si>
    <t>21402</t>
  </si>
  <si>
    <t xml:space="preserve">    铁路运输</t>
  </si>
  <si>
    <t>21404</t>
  </si>
  <si>
    <t xml:space="preserve">  成品油价格改革对交通运输的补贴</t>
  </si>
  <si>
    <t>21406</t>
  </si>
  <si>
    <t xml:space="preserve">  车辆购置税支出</t>
  </si>
  <si>
    <t>21499</t>
  </si>
  <si>
    <t xml:space="preserve">  其他交通运输支出</t>
  </si>
  <si>
    <t>215</t>
  </si>
  <si>
    <t>资源勘探信息等支出</t>
  </si>
  <si>
    <t>21502</t>
  </si>
  <si>
    <t xml:space="preserve">  制造业</t>
  </si>
  <si>
    <t>21503</t>
  </si>
  <si>
    <t xml:space="preserve">  建筑业</t>
  </si>
  <si>
    <t>21505</t>
  </si>
  <si>
    <t xml:space="preserve">  工业和信息产业监管</t>
  </si>
  <si>
    <t>21507</t>
  </si>
  <si>
    <t xml:space="preserve">  国有资产监管</t>
  </si>
  <si>
    <t>21508</t>
  </si>
  <si>
    <t xml:space="preserve">  支持中小企业发展和管理支出</t>
  </si>
  <si>
    <t>21599</t>
  </si>
  <si>
    <t xml:space="preserve">  其他资源勘探工业信息等支出</t>
  </si>
  <si>
    <t>216</t>
  </si>
  <si>
    <t>商业服务业等支出</t>
  </si>
  <si>
    <t>21602</t>
  </si>
  <si>
    <t xml:space="preserve">  商业流通事务</t>
  </si>
  <si>
    <t>21605</t>
  </si>
  <si>
    <t xml:space="preserve">  旅游业管理与服务支出</t>
  </si>
  <si>
    <t>21606</t>
  </si>
  <si>
    <t xml:space="preserve">  涉外发展服务支出</t>
  </si>
  <si>
    <t>21699</t>
  </si>
  <si>
    <t xml:space="preserve">  其他商业服务业等支出</t>
  </si>
  <si>
    <t>217</t>
  </si>
  <si>
    <t>金融支出</t>
  </si>
  <si>
    <t>21703</t>
  </si>
  <si>
    <t xml:space="preserve">  金融发展支出</t>
  </si>
  <si>
    <t>21799</t>
  </si>
  <si>
    <t xml:space="preserve">  其他金融支出</t>
  </si>
  <si>
    <t>220</t>
  </si>
  <si>
    <t>自然资源海洋气象等支出</t>
  </si>
  <si>
    <t>22001</t>
  </si>
  <si>
    <t xml:space="preserve">  自然资源事务</t>
  </si>
  <si>
    <t>22005</t>
  </si>
  <si>
    <t xml:space="preserve">  气象事务</t>
  </si>
  <si>
    <t>22099</t>
  </si>
  <si>
    <t xml:space="preserve">    其他自然资源海洋气象等支出</t>
  </si>
  <si>
    <t>221</t>
  </si>
  <si>
    <t>住房保障支出</t>
  </si>
  <si>
    <t>22101</t>
  </si>
  <si>
    <t xml:space="preserve">  保障性安居工程支出</t>
  </si>
  <si>
    <t>22102</t>
  </si>
  <si>
    <t xml:space="preserve">  住房改革</t>
  </si>
  <si>
    <t>22103</t>
  </si>
  <si>
    <t xml:space="preserve">  城乡社区住宅</t>
  </si>
  <si>
    <t>222</t>
  </si>
  <si>
    <t>粮油物资储备支出</t>
  </si>
  <si>
    <t>22201</t>
  </si>
  <si>
    <t xml:space="preserve">  粮油事务</t>
  </si>
  <si>
    <t>22202</t>
  </si>
  <si>
    <t xml:space="preserve">  物资事务</t>
  </si>
  <si>
    <t>22204</t>
  </si>
  <si>
    <t xml:space="preserve">  粮油储备</t>
  </si>
  <si>
    <t>224</t>
  </si>
  <si>
    <t>灾害防治及应急管理支出</t>
  </si>
  <si>
    <t>22401</t>
  </si>
  <si>
    <t xml:space="preserve">  应急管理事务</t>
  </si>
  <si>
    <t>22402</t>
  </si>
  <si>
    <t xml:space="preserve">  消防事务</t>
  </si>
  <si>
    <t>22405</t>
  </si>
  <si>
    <t xml:space="preserve">  地震事务</t>
  </si>
  <si>
    <t>22406</t>
  </si>
  <si>
    <t xml:space="preserve">  自然灾害防治</t>
  </si>
  <si>
    <t>22407</t>
  </si>
  <si>
    <t xml:space="preserve">  自然灾害救灾及恢复重建支出</t>
  </si>
  <si>
    <t>22499</t>
  </si>
  <si>
    <t xml:space="preserve">  其他灾害防治及应急管理支出</t>
  </si>
  <si>
    <t>227</t>
  </si>
  <si>
    <t>预备费支出</t>
  </si>
  <si>
    <t xml:space="preserve">  预备费支出</t>
  </si>
  <si>
    <t>229</t>
  </si>
  <si>
    <t>其他支出</t>
  </si>
  <si>
    <t>22902</t>
  </si>
  <si>
    <t xml:space="preserve">  年初预留</t>
  </si>
  <si>
    <t>22960</t>
  </si>
  <si>
    <t xml:space="preserve">  彩票公益金及对应专项债务收入费</t>
  </si>
  <si>
    <t>22999</t>
  </si>
  <si>
    <t xml:space="preserve">  其他支出</t>
  </si>
  <si>
    <t>232</t>
  </si>
  <si>
    <t>债务付息支出</t>
  </si>
  <si>
    <t>23203</t>
  </si>
  <si>
    <t xml:space="preserve">  地方政府一般债务付息支出</t>
  </si>
  <si>
    <t>233</t>
  </si>
  <si>
    <t>债务发行费用支出</t>
  </si>
  <si>
    <t>23303</t>
  </si>
  <si>
    <t xml:space="preserve">  地方政府一般债务发行支出</t>
  </si>
  <si>
    <t>一般公共预算支出合计</t>
  </si>
  <si>
    <t>23006</t>
  </si>
  <si>
    <t>上解支出</t>
  </si>
  <si>
    <t>调出资金</t>
  </si>
  <si>
    <t>安排预算稳定调节基金</t>
  </si>
  <si>
    <t>债务还本支出</t>
  </si>
  <si>
    <t xml:space="preserve">  其中：净结余</t>
  </si>
  <si>
    <t>收    入</t>
  </si>
  <si>
    <t>支    出</t>
  </si>
  <si>
    <t>项      目</t>
  </si>
  <si>
    <t>预算调整数</t>
  </si>
  <si>
    <t>一、政府性基金收入</t>
  </si>
  <si>
    <t>一、文化体育与传媒支出</t>
  </si>
  <si>
    <t xml:space="preserve">    农网还贷资金收入</t>
  </si>
  <si>
    <t xml:space="preserve">    国家电影事业发展专项资金安排的支出</t>
  </si>
  <si>
    <t xml:space="preserve">    海南省高等级公路车辆通行附加费收入</t>
  </si>
  <si>
    <t xml:space="preserve">    旅游发展基金支出</t>
  </si>
  <si>
    <t xml:space="preserve">    港口建设费收入</t>
  </si>
  <si>
    <t>二、社会保障和就业支出</t>
  </si>
  <si>
    <t xml:space="preserve">    散装水泥专项资金收入</t>
  </si>
  <si>
    <t xml:space="preserve">    大中型水库移民后期扶持基金支出</t>
  </si>
  <si>
    <t xml:space="preserve">    新型墙体材料专项基金收入</t>
  </si>
  <si>
    <t xml:space="preserve">    小型水库移民扶助基金安排的支出</t>
  </si>
  <si>
    <t xml:space="preserve">    旅游发展基金收入</t>
  </si>
  <si>
    <t>三、节能环保支出</t>
  </si>
  <si>
    <t xml:space="preserve">    新菜地开发建设基金收入</t>
  </si>
  <si>
    <t xml:space="preserve">    可再生能源电价附加收入安排的支出</t>
  </si>
  <si>
    <t xml:space="preserve">    新增建设用地土地有偿使用费收入</t>
  </si>
  <si>
    <t xml:space="preserve">    废弃电器电子产品处理基金支出</t>
  </si>
  <si>
    <t xml:space="preserve">    南水北调工程基金收入</t>
  </si>
  <si>
    <t>四、城乡社区支出</t>
  </si>
  <si>
    <t xml:space="preserve">    政府住房基金收入</t>
  </si>
  <si>
    <t xml:space="preserve">    政府住房基金支出</t>
  </si>
  <si>
    <t xml:space="preserve">    城市公用事业附加收入</t>
  </si>
  <si>
    <t xml:space="preserve">    国有土地使用权出让收入安排的支出</t>
  </si>
  <si>
    <t xml:space="preserve">    国有土地收益基金收入</t>
  </si>
  <si>
    <t xml:space="preserve">    国有土地收益基金安排的支出</t>
  </si>
  <si>
    <t xml:space="preserve">    农业土地开发资金收入</t>
  </si>
  <si>
    <t xml:space="preserve">    城市基础设施配套费安排的支出</t>
  </si>
  <si>
    <t xml:space="preserve">    国有土地使用权出让收入</t>
  </si>
  <si>
    <t xml:space="preserve">    污水处理费安排的支出</t>
  </si>
  <si>
    <t xml:space="preserve">    大中型水库移民后期扶持基金收入</t>
  </si>
  <si>
    <t xml:space="preserve">    国有土地使用权出让收入对应专项债务收入安排的支出</t>
  </si>
  <si>
    <t xml:space="preserve">    小型水库移民扶助基金收入</t>
  </si>
  <si>
    <t>五、农林水支出</t>
  </si>
  <si>
    <t xml:space="preserve">    大中型水库库区基金收入</t>
  </si>
  <si>
    <t xml:space="preserve">    大中型水库库区基金安排的支出</t>
  </si>
  <si>
    <t xml:space="preserve">    彩票公益金收入</t>
  </si>
  <si>
    <t xml:space="preserve">    国家重大水利工程建设基金安排的支出</t>
  </si>
  <si>
    <t xml:space="preserve">    城市基础设施配套费收入</t>
  </si>
  <si>
    <t>六、交通运输支出</t>
  </si>
  <si>
    <t xml:space="preserve">    国家重大水利工程建设基金收入</t>
  </si>
  <si>
    <t xml:space="preserve">    污水处理费收入</t>
  </si>
  <si>
    <t xml:space="preserve">    车辆通行费安排的支出</t>
  </si>
  <si>
    <t xml:space="preserve">    水土保持补偿费收入</t>
  </si>
  <si>
    <t>七、资源勘探信息等支出</t>
  </si>
  <si>
    <t xml:space="preserve">    其他政府性基金收入</t>
  </si>
  <si>
    <t xml:space="preserve">    农网还贷资金支出</t>
  </si>
  <si>
    <t>二、专项债券对应项目专项收入</t>
  </si>
  <si>
    <t>八、其他支出</t>
  </si>
  <si>
    <t xml:space="preserve">    国有土地使用权出让金专项债务对应项目专项收入</t>
  </si>
  <si>
    <t xml:space="preserve">    其他政府性基金及对应专项债务收入安排的支出</t>
  </si>
  <si>
    <t xml:space="preserve">    其他政府性基金专项债务对应项目专项收入</t>
  </si>
  <si>
    <t xml:space="preserve">    彩票发行销售机构业务费安排的支出</t>
  </si>
  <si>
    <t xml:space="preserve">    彩票公益金安排的支出</t>
  </si>
  <si>
    <t>九、债务付息支出</t>
  </si>
  <si>
    <t xml:space="preserve">    地方政府专项债务付息支出</t>
  </si>
  <si>
    <t>十、债务发行费用支出</t>
  </si>
  <si>
    <t xml:space="preserve">    地方政府专项债务发行费用支出</t>
  </si>
  <si>
    <t>十一、抗疫特别国债安排的支出</t>
  </si>
  <si>
    <t xml:space="preserve">    基础设施建设</t>
  </si>
  <si>
    <t>收  入  合  计</t>
  </si>
  <si>
    <t>支  出  合  计</t>
  </si>
  <si>
    <t>转移性收入</t>
  </si>
  <si>
    <t>转移性支出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</si>
  <si>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</si>
  <si>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</si>
  <si>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</si>
  <si>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政府性基金补助支出</t>
  </si>
  <si>
    <t xml:space="preserve">    　政府性基金上解收入</t>
  </si>
  <si>
    <t xml:space="preserve">    　政府性基金上解支出</t>
  </si>
  <si>
    <t xml:space="preserve">    　抗疫特别国债转移支付收入</t>
  </si>
  <si>
    <t xml:space="preserve">    调出资金</t>
  </si>
  <si>
    <t xml:space="preserve">    上年结余收入</t>
  </si>
  <si>
    <t xml:space="preserve">    年终结余</t>
  </si>
  <si>
    <t xml:space="preserve">    调入资金</t>
  </si>
  <si>
    <t xml:space="preserve">    债务转贷收入</t>
  </si>
  <si>
    <t xml:space="preserve">    国有土地使用权出让金债务还本支出</t>
  </si>
  <si>
    <t xml:space="preserve">      地方政府专项债务转贷收入</t>
  </si>
  <si>
    <t>收  入  总  计</t>
  </si>
  <si>
    <t>支  出  总  计</t>
  </si>
  <si>
    <t xml:space="preserve">单位：万元    </t>
  </si>
  <si>
    <t>项   目</t>
  </si>
  <si>
    <t>预算数</t>
  </si>
  <si>
    <t>调整情况</t>
  </si>
  <si>
    <t>一、社会保险基金收入合计</t>
  </si>
  <si>
    <t>（一）企业职工基本养老保险基金收入</t>
  </si>
  <si>
    <t xml:space="preserve">     其中：保险费收入</t>
  </si>
  <si>
    <t xml:space="preserve">           利息收入</t>
  </si>
  <si>
    <t xml:space="preserve">           财政补贴收入</t>
  </si>
  <si>
    <t xml:space="preserve">           其他收入</t>
  </si>
  <si>
    <t xml:space="preserve">           转移收入</t>
  </si>
  <si>
    <t xml:space="preserve">           上级补助收入</t>
  </si>
  <si>
    <t>（二）失业保险基金收入</t>
  </si>
  <si>
    <t>（三）城镇职工基本医疗保险基金收入</t>
  </si>
  <si>
    <t>（四）工伤保险基金收入</t>
  </si>
  <si>
    <t>（五）生育保险基金收入</t>
  </si>
  <si>
    <t>（七）城镇居民基本医疗保险基金收入</t>
  </si>
  <si>
    <t xml:space="preserve">     其中：缴费收入</t>
  </si>
  <si>
    <t xml:space="preserve">           政府补贴收入</t>
  </si>
  <si>
    <t>（一）城乡居民基本养老保险基金收入</t>
  </si>
  <si>
    <t xml:space="preserve">     其中：个人缴费收入</t>
  </si>
  <si>
    <t xml:space="preserve">           委托投资收益</t>
  </si>
  <si>
    <t>（二）机关事业单位基本养老保险基金收入</t>
  </si>
  <si>
    <t xml:space="preserve">     其中：基本养老保险费收入</t>
  </si>
  <si>
    <t>（三）新型农村合作医疗基金收入</t>
  </si>
  <si>
    <t>二、社会保险基金支出合计</t>
  </si>
  <si>
    <t>（一）城乡居民基本养老保险基金支出</t>
  </si>
  <si>
    <t xml:space="preserve">     其中：基础养老金支出</t>
  </si>
  <si>
    <t xml:space="preserve">           个人账户养老金支出</t>
  </si>
  <si>
    <t xml:space="preserve">           丧葬抚恤补助支出</t>
  </si>
  <si>
    <t xml:space="preserve">           转移支出</t>
  </si>
  <si>
    <t>（二）机关事业单位基本养老保险基金支出</t>
  </si>
  <si>
    <t xml:space="preserve">     其中：基本养老金支出</t>
  </si>
  <si>
    <t xml:space="preserve">           其他支出</t>
  </si>
  <si>
    <t>（三）新型农村合作医疗基金支出</t>
  </si>
  <si>
    <t xml:space="preserve">     其中：基本医疗保险待遇支出</t>
  </si>
  <si>
    <t xml:space="preserve">          大病保险支出</t>
  </si>
  <si>
    <t>三、社会保险基金本年收支结余合计</t>
  </si>
  <si>
    <t>（一）城乡居民基本养老保险基金收支结余</t>
  </si>
  <si>
    <t>（二）机关事业单位基本养老保险基金收支结余</t>
  </si>
  <si>
    <t>（三）新型农村合作医疗基金收支结余</t>
  </si>
  <si>
    <t>四、社会保险基金上年底滚存结余合计</t>
  </si>
  <si>
    <t>（一）城乡居民基本养老保险基金滚存结余</t>
  </si>
  <si>
    <t>（二）机关事业单位基本养老保险基金滚存结余</t>
  </si>
  <si>
    <t>（三）新型农村合作医疗基金滚存结余</t>
  </si>
  <si>
    <t>五、社会保险基金年末滚存结余合计</t>
  </si>
  <si>
    <t>全州县2023年国有资本经营预算收支调整表</t>
  </si>
  <si>
    <t>项    目</t>
  </si>
  <si>
    <t>备  注</t>
  </si>
  <si>
    <t>增  减</t>
  </si>
  <si>
    <t>一、利润收入</t>
  </si>
  <si>
    <t xml:space="preserve">    电力企业利润收入</t>
  </si>
  <si>
    <t xml:space="preserve">    运输企业利润收入</t>
  </si>
  <si>
    <t xml:space="preserve">    贸易企业利润收入</t>
  </si>
  <si>
    <t xml:space="preserve">    建筑施工企业利润收入</t>
  </si>
  <si>
    <t>其他国有资本经营预算企业利润收入</t>
  </si>
  <si>
    <t>二、股利、股息收入</t>
  </si>
  <si>
    <t>国有控股公司股利、股息收入</t>
  </si>
  <si>
    <t>国有参股公司股利、股息收入</t>
  </si>
  <si>
    <t>三、产权转让收入</t>
  </si>
  <si>
    <t xml:space="preserve">    国有独资企业产权转让收入</t>
  </si>
  <si>
    <t>四、清算收入</t>
  </si>
  <si>
    <t>国有独资企业清算收入</t>
  </si>
  <si>
    <t>五、其他国有资本经营收入</t>
  </si>
  <si>
    <t>国有资本经营预算收入合计</t>
  </si>
  <si>
    <t xml:space="preserve">   上年结余收入</t>
  </si>
  <si>
    <t>收 入 总 计</t>
  </si>
  <si>
    <t>支 出 总 计</t>
  </si>
  <si>
    <t>一、解决历史遗留问题及改革成本支出</t>
  </si>
  <si>
    <t xml:space="preserve">       国有企业改革成本支出</t>
  </si>
  <si>
    <t xml:space="preserve">       其他解决历史遗留问题及改革成本支出</t>
  </si>
  <si>
    <t>二、国有企业资本金注入</t>
  </si>
  <si>
    <t xml:space="preserve">      国有经济结构调整支出</t>
  </si>
  <si>
    <t>三、其他国有资本经营预算支出</t>
  </si>
  <si>
    <t xml:space="preserve">      其他国有资本经营预算支出</t>
  </si>
  <si>
    <t>国有资本经营预算支出合计</t>
  </si>
  <si>
    <t>序号</t>
  </si>
  <si>
    <t>项目名称</t>
  </si>
  <si>
    <t>项目主管部门</t>
  </si>
  <si>
    <t>安排科目（项目）名称</t>
  </si>
  <si>
    <t>地债穿透系统支出功能分类</t>
  </si>
  <si>
    <t>安排金额</t>
  </si>
  <si>
    <t>合  计</t>
  </si>
  <si>
    <t>新增一般债券小计</t>
  </si>
  <si>
    <t>全州县2023年农村公办学校校舍安全保障长效机制项目</t>
  </si>
  <si>
    <t>全州县教育局</t>
  </si>
  <si>
    <t>0605 其他社会事业</t>
  </si>
  <si>
    <t>全州县2023年农村义务教育教师周转房专项资金项目</t>
  </si>
  <si>
    <t>060201 学前教育</t>
  </si>
  <si>
    <t>全州县广西公共卫生防控救治能力建设三年行动计划项目</t>
  </si>
  <si>
    <t>全州县卫生健康局</t>
  </si>
  <si>
    <t>060102 公共卫生设施</t>
  </si>
  <si>
    <t>全州县水利项目</t>
  </si>
  <si>
    <t>全州县水利局</t>
  </si>
  <si>
    <t>0402 水利</t>
  </si>
  <si>
    <t>2022年全州县城镇保障性安居工程项目</t>
  </si>
  <si>
    <t>全州县住房和城乡建设局</t>
  </si>
  <si>
    <t>0902 保障性租赁住房</t>
  </si>
  <si>
    <t>2023年全州县背街小巷整治改造提升项目</t>
  </si>
  <si>
    <t>0901 城镇老旧小区改造</t>
  </si>
  <si>
    <t>全州县乡村道路三项工程</t>
  </si>
  <si>
    <t>全州县交通运输局</t>
  </si>
  <si>
    <t>00 其他</t>
  </si>
  <si>
    <t>桂林市全州县黄沙河镇洮阳初中2#教师周转宿舍</t>
  </si>
  <si>
    <t>全州县小型水库安全运行</t>
  </si>
  <si>
    <t>全州县黄沙河镇污水处理管网延伸工程</t>
  </si>
  <si>
    <t>0501 城镇污水垃圾收集处理</t>
  </si>
  <si>
    <t>全州县绍水镇污水处理管网延伸工程</t>
  </si>
  <si>
    <t>全州县庙头镇污水处理管网延伸工程</t>
  </si>
  <si>
    <t>新增专项债券小计</t>
  </si>
  <si>
    <t>全州县城北新区农产品批发市场项目</t>
  </si>
  <si>
    <t>全州县人民政府城北新区管理委员会</t>
  </si>
  <si>
    <t>0701 城乡冷链等物流基础设施（含国家物流枢纽、农产品批发市场）</t>
  </si>
  <si>
    <t>全州县中医医院住院楼建设工程项目</t>
  </si>
  <si>
    <t>全州县中医医院</t>
  </si>
  <si>
    <t>广西全州县桂北粮食仓储物流中心项目</t>
  </si>
  <si>
    <t>广西全州国家粮食储备库</t>
  </si>
  <si>
    <t>0702 粮食仓储物流设施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</si>
</sst>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_ "/>
    <numFmt numFmtId="178" formatCode="#,##0.00_ "/>
    <numFmt numFmtId="179" formatCode="0.0_ "/>
    <numFmt numFmtId="180" formatCode="0_ "/>
    <numFmt numFmtId="181" formatCode="_ * #,##0_ ;_ * \-#,##0_ ;_ * &quot;-&quot;??_ ;_ @_ "/>
    <numFmt numFmtId="182" formatCode="_ * #,##0.0_ ;_ * \-#,##0.0_ ;_ * &quot;-&quot;??_ ;_ @_ "/>
    <numFmt numFmtId="183" formatCode="0;_찀"/>
    <numFmt numFmtId="184" formatCode="0;_退"/>
    <numFmt numFmtId="185" formatCode="#,##0_);[Red]\(#,##0\)"/>
  </numFmts>
  <fonts count="5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2"/>
      <name val="仿宋_GB2312"/>
      <charset val="134"/>
    </font>
    <font>
      <sz val="9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方正仿宋_GBK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b/>
      <sz val="20"/>
      <name val="黑体"/>
      <charset val="134"/>
    </font>
    <font>
      <sz val="12"/>
      <name val="黑体"/>
      <charset val="134"/>
    </font>
    <font>
      <sz val="12"/>
      <name val="楷体_GB2312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color theme="0"/>
      <name val="宋体"/>
      <charset val="134"/>
    </font>
    <font>
      <sz val="9"/>
      <color indexed="10"/>
      <name val="宋体"/>
      <charset val="134"/>
    </font>
    <font>
      <sz val="9"/>
      <color indexed="8"/>
      <name val="宋体"/>
      <charset val="134"/>
    </font>
    <font>
      <b/>
      <sz val="10"/>
      <color theme="0"/>
      <name val="宋体"/>
      <charset val="134"/>
    </font>
    <font>
      <sz val="16"/>
      <name val="宋体"/>
      <charset val="134"/>
    </font>
    <font>
      <b/>
      <sz val="24"/>
      <name val="宋体"/>
      <charset val="134"/>
    </font>
    <font>
      <b/>
      <sz val="36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0"/>
    </font>
    <font>
      <sz val="11"/>
      <color theme="1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0" fillId="2" borderId="1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6" applyNumberFormat="0" applyAlignment="0" applyProtection="0">
      <alignment vertical="center"/>
    </xf>
    <xf numFmtId="0" fontId="40" fillId="4" borderId="17" applyNumberFormat="0" applyAlignment="0" applyProtection="0">
      <alignment vertical="center"/>
    </xf>
    <xf numFmtId="0" fontId="41" fillId="4" borderId="16" applyNumberFormat="0" applyAlignment="0" applyProtection="0">
      <alignment vertical="center"/>
    </xf>
    <xf numFmtId="0" fontId="42" fillId="5" borderId="18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/>
    <xf numFmtId="0" fontId="50" fillId="0" borderId="0"/>
    <xf numFmtId="0" fontId="49" fillId="0" borderId="0">
      <alignment vertical="center"/>
    </xf>
    <xf numFmtId="0" fontId="51" fillId="0" borderId="0">
      <alignment vertical="center"/>
    </xf>
    <xf numFmtId="0" fontId="49" fillId="0" borderId="0">
      <alignment vertical="center"/>
    </xf>
  </cellStyleXfs>
  <cellXfs count="2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right" vertical="center" wrapText="1"/>
    </xf>
    <xf numFmtId="0" fontId="8" fillId="0" borderId="1" xfId="49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left" vertical="center"/>
    </xf>
    <xf numFmtId="177" fontId="0" fillId="0" borderId="2" xfId="0" applyNumberFormat="1" applyFont="1" applyFill="1" applyBorder="1" applyAlignment="1">
      <alignment horizontal="right" vertical="center"/>
    </xf>
    <xf numFmtId="4" fontId="9" fillId="0" borderId="3" xfId="0" applyNumberFormat="1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left" vertical="center"/>
    </xf>
    <xf numFmtId="177" fontId="0" fillId="0" borderId="3" xfId="0" applyNumberFormat="1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left" vertical="center"/>
    </xf>
    <xf numFmtId="177" fontId="0" fillId="0" borderId="1" xfId="0" applyNumberFormat="1" applyFont="1" applyFill="1" applyBorder="1" applyAlignment="1">
      <alignment horizontal="right" vertical="center"/>
    </xf>
    <xf numFmtId="4" fontId="9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177" fontId="0" fillId="0" borderId="4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10" fillId="0" borderId="0" xfId="50" applyFont="1" applyFill="1">
      <alignment vertical="center"/>
    </xf>
    <xf numFmtId="0" fontId="0" fillId="0" borderId="0" xfId="50" applyFont="1" applyFill="1">
      <alignment vertical="center"/>
    </xf>
    <xf numFmtId="0" fontId="0" fillId="0" borderId="0" xfId="50" applyFill="1">
      <alignment vertical="center"/>
    </xf>
    <xf numFmtId="178" fontId="0" fillId="0" borderId="0" xfId="50" applyNumberFormat="1" applyFill="1" applyAlignment="1">
      <alignment horizontal="center" vertical="center"/>
    </xf>
    <xf numFmtId="178" fontId="11" fillId="0" borderId="0" xfId="50" applyNumberFormat="1" applyFont="1" applyFill="1" applyAlignment="1">
      <alignment horizontal="center" vertical="center"/>
    </xf>
    <xf numFmtId="0" fontId="0" fillId="0" borderId="0" xfId="50" applyFill="1" applyAlignment="1">
      <alignment vertical="center" wrapText="1"/>
    </xf>
    <xf numFmtId="0" fontId="12" fillId="0" borderId="0" xfId="54" applyFont="1" applyFill="1" applyBorder="1" applyAlignment="1">
      <alignment horizontal="center" vertical="center" wrapText="1"/>
    </xf>
    <xf numFmtId="0" fontId="13" fillId="0" borderId="5" xfId="54" applyFont="1" applyFill="1" applyBorder="1" applyAlignment="1">
      <alignment horizontal="right" vertical="center" wrapText="1"/>
    </xf>
    <xf numFmtId="0" fontId="0" fillId="0" borderId="0" xfId="54" applyFont="1" applyFill="1" applyBorder="1" applyAlignment="1">
      <alignment horizontal="left" vertical="center" wrapText="1"/>
    </xf>
    <xf numFmtId="0" fontId="14" fillId="0" borderId="1" xfId="55" applyFont="1" applyFill="1" applyBorder="1" applyAlignment="1">
      <alignment horizontal="center" vertical="center"/>
    </xf>
    <xf numFmtId="178" fontId="14" fillId="0" borderId="6" xfId="51" applyNumberFormat="1" applyFont="1" applyFill="1" applyBorder="1" applyAlignment="1">
      <alignment horizontal="center" vertical="center" wrapText="1"/>
    </xf>
    <xf numFmtId="178" fontId="14" fillId="0" borderId="1" xfId="51" applyNumberFormat="1" applyFont="1" applyFill="1" applyBorder="1" applyAlignment="1">
      <alignment horizontal="center" vertical="center" wrapText="1"/>
    </xf>
    <xf numFmtId="0" fontId="14" fillId="0" borderId="1" xfId="54" applyFont="1" applyFill="1" applyBorder="1" applyAlignment="1">
      <alignment horizontal="center" vertical="center" wrapText="1"/>
    </xf>
    <xf numFmtId="178" fontId="14" fillId="0" borderId="7" xfId="51" applyNumberFormat="1" applyFont="1" applyFill="1" applyBorder="1" applyAlignment="1">
      <alignment horizontal="center" vertical="center" wrapText="1"/>
    </xf>
    <xf numFmtId="178" fontId="14" fillId="0" borderId="1" xfId="51" applyNumberFormat="1" applyFont="1" applyFill="1" applyBorder="1" applyAlignment="1">
      <alignment horizontal="center" vertical="center"/>
    </xf>
    <xf numFmtId="0" fontId="13" fillId="0" borderId="1" xfId="52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vertical="center"/>
    </xf>
    <xf numFmtId="179" fontId="13" fillId="0" borderId="1" xfId="0" applyNumberFormat="1" applyFont="1" applyFill="1" applyBorder="1" applyAlignment="1">
      <alignment vertical="center"/>
    </xf>
    <xf numFmtId="0" fontId="14" fillId="0" borderId="1" xfId="54" applyFont="1" applyFill="1" applyBorder="1" applyAlignment="1">
      <alignment vertical="center" wrapText="1"/>
    </xf>
    <xf numFmtId="0" fontId="13" fillId="0" borderId="1" xfId="54" applyFont="1" applyFill="1" applyBorder="1" applyAlignment="1">
      <alignment vertical="center" wrapText="1"/>
    </xf>
    <xf numFmtId="0" fontId="0" fillId="0" borderId="1" xfId="50" applyFont="1" applyFill="1" applyBorder="1" applyAlignment="1">
      <alignment vertical="center" wrapText="1"/>
    </xf>
    <xf numFmtId="0" fontId="13" fillId="0" borderId="1" xfId="52" applyFont="1" applyFill="1" applyBorder="1" applyAlignment="1">
      <alignment horizontal="left" vertical="center" wrapText="1" indent="1"/>
    </xf>
    <xf numFmtId="0" fontId="13" fillId="0" borderId="1" xfId="53" applyFont="1" applyFill="1" applyBorder="1" applyAlignment="1">
      <alignment vertical="center" wrapText="1"/>
    </xf>
    <xf numFmtId="180" fontId="13" fillId="0" borderId="1" xfId="0" applyNumberFormat="1" applyFont="1" applyFill="1" applyBorder="1" applyAlignment="1">
      <alignment vertical="center"/>
    </xf>
    <xf numFmtId="0" fontId="14" fillId="0" borderId="1" xfId="53" applyFont="1" applyFill="1" applyBorder="1" applyAlignment="1">
      <alignment vertical="center" wrapText="1"/>
    </xf>
    <xf numFmtId="0" fontId="0" fillId="0" borderId="1" xfId="53" applyFont="1" applyFill="1" applyBorder="1" applyAlignment="1">
      <alignment vertical="center" wrapText="1"/>
    </xf>
    <xf numFmtId="0" fontId="14" fillId="0" borderId="1" xfId="52" applyFont="1" applyFill="1" applyBorder="1" applyAlignment="1">
      <alignment horizontal="left" vertical="center" wrapText="1"/>
    </xf>
    <xf numFmtId="177" fontId="14" fillId="0" borderId="1" xfId="0" applyNumberFormat="1" applyFont="1" applyFill="1" applyBorder="1" applyAlignment="1">
      <alignment vertical="center"/>
    </xf>
    <xf numFmtId="180" fontId="14" fillId="0" borderId="1" xfId="0" applyNumberFormat="1" applyFont="1" applyFill="1" applyBorder="1" applyAlignment="1">
      <alignment vertical="center"/>
    </xf>
    <xf numFmtId="0" fontId="14" fillId="0" borderId="1" xfId="5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52" applyFont="1" applyFill="1" applyBorder="1" applyAlignment="1">
      <alignment vertical="center" wrapText="1"/>
    </xf>
    <xf numFmtId="0" fontId="13" fillId="0" borderId="1" xfId="50" applyFont="1" applyFill="1" applyBorder="1" applyAlignment="1">
      <alignment vertical="center" wrapText="1"/>
    </xf>
    <xf numFmtId="178" fontId="14" fillId="0" borderId="1" xfId="53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178" fontId="0" fillId="0" borderId="0" xfId="50" applyNumberFormat="1" applyFont="1" applyFill="1" applyAlignment="1">
      <alignment horizontal="center" vertical="center"/>
    </xf>
    <xf numFmtId="0" fontId="0" fillId="0" borderId="0" xfId="50" applyFont="1" applyFill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77" fontId="16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/>
    </xf>
    <xf numFmtId="177" fontId="13" fillId="0" borderId="8" xfId="0" applyNumberFormat="1" applyFont="1" applyFill="1" applyBorder="1" applyAlignment="1">
      <alignment horizontal="center" vertical="center"/>
    </xf>
    <xf numFmtId="177" fontId="13" fillId="0" borderId="9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0" borderId="7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177" fontId="14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177" fontId="13" fillId="0" borderId="1" xfId="0" applyNumberFormat="1" applyFon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vertical="center" wrapText="1"/>
    </xf>
    <xf numFmtId="177" fontId="13" fillId="0" borderId="0" xfId="0" applyNumberFormat="1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right" vertical="center"/>
    </xf>
    <xf numFmtId="180" fontId="17" fillId="0" borderId="0" xfId="0" applyNumberFormat="1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180" fontId="0" fillId="0" borderId="5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 applyProtection="1">
      <alignment vertical="center" wrapText="1"/>
    </xf>
    <xf numFmtId="177" fontId="0" fillId="0" borderId="1" xfId="0" applyNumberFormat="1" applyFont="1" applyFill="1" applyBorder="1" applyAlignment="1">
      <alignment vertical="center"/>
    </xf>
    <xf numFmtId="181" fontId="0" fillId="0" borderId="1" xfId="1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 applyProtection="1">
      <alignment horizontal="left" vertical="center" wrapText="1"/>
    </xf>
    <xf numFmtId="178" fontId="0" fillId="0" borderId="1" xfId="0" applyNumberFormat="1" applyFont="1" applyFill="1" applyBorder="1" applyAlignment="1">
      <alignment vertical="center"/>
    </xf>
    <xf numFmtId="181" fontId="0" fillId="0" borderId="1" xfId="1" applyNumberFormat="1" applyFont="1" applyFill="1" applyBorder="1" applyAlignment="1">
      <alignment vertical="center" wrapText="1"/>
    </xf>
    <xf numFmtId="180" fontId="0" fillId="0" borderId="1" xfId="0" applyNumberFormat="1" applyFont="1" applyFill="1" applyBorder="1" applyAlignment="1">
      <alignment horizontal="right" vertical="center"/>
    </xf>
    <xf numFmtId="181" fontId="0" fillId="0" borderId="1" xfId="0" applyNumberFormat="1" applyFont="1" applyFill="1" applyBorder="1" applyAlignment="1">
      <alignment vertical="center"/>
    </xf>
    <xf numFmtId="178" fontId="10" fillId="0" borderId="1" xfId="0" applyNumberFormat="1" applyFont="1" applyFill="1" applyBorder="1" applyAlignment="1">
      <alignment horizontal="right" vertical="center"/>
    </xf>
    <xf numFmtId="182" fontId="0" fillId="0" borderId="1" xfId="1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right" vertical="center"/>
    </xf>
    <xf numFmtId="181" fontId="0" fillId="0" borderId="1" xfId="1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vertical="center"/>
    </xf>
    <xf numFmtId="177" fontId="13" fillId="0" borderId="8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180" fontId="1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vertical="center"/>
    </xf>
    <xf numFmtId="181" fontId="10" fillId="0" borderId="1" xfId="1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81" fontId="10" fillId="0" borderId="1" xfId="1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vertical="center" wrapText="1"/>
    </xf>
    <xf numFmtId="41" fontId="0" fillId="0" borderId="1" xfId="4" applyNumberFormat="1" applyFont="1" applyFill="1" applyBorder="1" applyAlignment="1">
      <alignment vertical="center"/>
    </xf>
    <xf numFmtId="181" fontId="10" fillId="0" borderId="1" xfId="1" applyNumberFormat="1" applyFont="1" applyFill="1" applyBorder="1" applyAlignment="1">
      <alignment horizontal="right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20" fillId="0" borderId="11" xfId="0" applyNumberFormat="1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right" vertical="center" wrapText="1"/>
    </xf>
    <xf numFmtId="180" fontId="20" fillId="0" borderId="0" xfId="0" applyNumberFormat="1" applyFont="1" applyFill="1" applyBorder="1" applyAlignment="1">
      <alignment horizontal="right" vertical="center" wrapText="1"/>
    </xf>
    <xf numFmtId="178" fontId="0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 wrapText="1"/>
    </xf>
    <xf numFmtId="0" fontId="21" fillId="0" borderId="0" xfId="0" applyFont="1" applyFill="1" applyAlignment="1"/>
    <xf numFmtId="0" fontId="11" fillId="0" borderId="0" xfId="0" applyFont="1" applyFill="1" applyAlignment="1"/>
    <xf numFmtId="0" fontId="11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3" fillId="0" borderId="0" xfId="0" applyFont="1" applyFill="1" applyAlignment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180" fontId="9" fillId="0" borderId="0" xfId="0" applyNumberFormat="1" applyFont="1" applyFill="1" applyAlignment="1"/>
    <xf numFmtId="10" fontId="9" fillId="0" borderId="0" xfId="0" applyNumberFormat="1" applyFont="1" applyFill="1" applyAlignment="1"/>
    <xf numFmtId="0" fontId="9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2" fillId="0" borderId="0" xfId="0" applyFont="1" applyFill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80" fontId="9" fillId="0" borderId="5" xfId="0" applyNumberFormat="1" applyFont="1" applyFill="1" applyBorder="1" applyAlignment="1">
      <alignment horizontal="center" vertical="center"/>
    </xf>
    <xf numFmtId="10" fontId="9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21" fillId="0" borderId="8" xfId="0" applyNumberFormat="1" applyFont="1" applyFill="1" applyBorder="1" applyAlignment="1" applyProtection="1">
      <alignment horizontal="center" vertical="center"/>
    </xf>
    <xf numFmtId="49" fontId="21" fillId="0" borderId="8" xfId="0" applyNumberFormat="1" applyFont="1" applyFill="1" applyBorder="1" applyAlignment="1" applyProtection="1">
      <alignment horizontal="left" vertical="center" wrapText="1"/>
    </xf>
    <xf numFmtId="183" fontId="21" fillId="0" borderId="8" xfId="0" applyNumberFormat="1" applyFont="1" applyFill="1" applyBorder="1" applyAlignment="1" applyProtection="1">
      <alignment horizontal="right" vertical="center"/>
    </xf>
    <xf numFmtId="180" fontId="21" fillId="0" borderId="8" xfId="0" applyNumberFormat="1" applyFont="1" applyFill="1" applyBorder="1" applyAlignment="1" applyProtection="1">
      <alignment horizontal="right" vertical="center"/>
    </xf>
    <xf numFmtId="10" fontId="21" fillId="0" borderId="8" xfId="0" applyNumberFormat="1" applyFont="1" applyFill="1" applyBorder="1" applyAlignment="1" applyProtection="1">
      <alignment horizontal="right" vertical="center"/>
    </xf>
    <xf numFmtId="49" fontId="23" fillId="0" borderId="1" xfId="0" applyNumberFormat="1" applyFont="1" applyFill="1" applyBorder="1" applyAlignment="1" applyProtection="1">
      <alignment horizontal="left" vertical="center" wrapText="1"/>
    </xf>
    <xf numFmtId="49" fontId="11" fillId="0" borderId="8" xfId="0" applyNumberFormat="1" applyFont="1" applyFill="1" applyBorder="1" applyAlignment="1" applyProtection="1">
      <alignment horizontal="center" vertical="center"/>
    </xf>
    <xf numFmtId="49" fontId="11" fillId="0" borderId="8" xfId="0" applyNumberFormat="1" applyFont="1" applyFill="1" applyBorder="1" applyAlignment="1" applyProtection="1">
      <alignment horizontal="left" vertical="center" wrapText="1"/>
    </xf>
    <xf numFmtId="183" fontId="11" fillId="0" borderId="8" xfId="0" applyNumberFormat="1" applyFont="1" applyFill="1" applyBorder="1" applyAlignment="1" applyProtection="1">
      <alignment horizontal="right" vertical="center"/>
    </xf>
    <xf numFmtId="180" fontId="11" fillId="0" borderId="8" xfId="0" applyNumberFormat="1" applyFont="1" applyFill="1" applyBorder="1" applyAlignment="1" applyProtection="1">
      <alignment horizontal="right" vertical="center"/>
    </xf>
    <xf numFmtId="10" fontId="11" fillId="0" borderId="8" xfId="0" applyNumberFormat="1" applyFont="1" applyFill="1" applyBorder="1" applyAlignment="1" applyProtection="1">
      <alignment horizontal="right" vertical="center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10" fontId="24" fillId="0" borderId="8" xfId="0" applyNumberFormat="1" applyFont="1" applyFill="1" applyBorder="1" applyAlignment="1" applyProtection="1">
      <alignment horizontal="right" vertical="center"/>
    </xf>
    <xf numFmtId="49" fontId="25" fillId="0" borderId="1" xfId="0" applyNumberFormat="1" applyFont="1" applyFill="1" applyBorder="1" applyAlignment="1" applyProtection="1">
      <alignment horizontal="left" vertical="center" wrapText="1"/>
    </xf>
    <xf numFmtId="184" fontId="11" fillId="0" borderId="8" xfId="0" applyNumberFormat="1" applyFont="1" applyFill="1" applyBorder="1" applyAlignment="1" applyProtection="1">
      <alignment horizontal="right" vertical="center"/>
    </xf>
    <xf numFmtId="49" fontId="9" fillId="0" borderId="1" xfId="0" applyNumberFormat="1" applyFont="1" applyFill="1" applyBorder="1" applyAlignment="1" applyProtection="1">
      <alignment vertical="center" wrapText="1"/>
    </xf>
    <xf numFmtId="0" fontId="11" fillId="0" borderId="8" xfId="0" applyNumberFormat="1" applyFont="1" applyFill="1" applyBorder="1" applyAlignment="1" applyProtection="1">
      <alignment horizontal="right" vertical="center"/>
    </xf>
    <xf numFmtId="49" fontId="26" fillId="0" borderId="1" xfId="0" applyNumberFormat="1" applyFont="1" applyFill="1" applyBorder="1" applyAlignment="1" applyProtection="1">
      <alignment horizontal="left" vertical="center" wrapText="1"/>
    </xf>
    <xf numFmtId="184" fontId="21" fillId="0" borderId="8" xfId="0" applyNumberFormat="1" applyFont="1" applyFill="1" applyBorder="1" applyAlignment="1" applyProtection="1">
      <alignment horizontal="right" vertical="center"/>
    </xf>
    <xf numFmtId="10" fontId="27" fillId="0" borderId="8" xfId="0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180" fontId="21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wrapText="1"/>
    </xf>
    <xf numFmtId="180" fontId="13" fillId="0" borderId="0" xfId="0" applyNumberFormat="1" applyFont="1" applyFill="1" applyAlignment="1"/>
    <xf numFmtId="10" fontId="13" fillId="0" borderId="0" xfId="0" applyNumberFormat="1" applyFont="1" applyFill="1" applyAlignment="1"/>
    <xf numFmtId="0" fontId="13" fillId="0" borderId="0" xfId="0" applyFont="1" applyFill="1" applyAlignment="1">
      <alignment vertical="center" wrapText="1"/>
    </xf>
    <xf numFmtId="0" fontId="17" fillId="0" borderId="0" xfId="0" applyFont="1" applyFill="1">
      <alignment vertical="center"/>
    </xf>
    <xf numFmtId="177" fontId="0" fillId="0" borderId="0" xfId="0" applyNumberFormat="1" applyFill="1">
      <alignment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5" xfId="0" applyFont="1" applyFill="1" applyBorder="1" applyAlignment="1">
      <alignment vertical="center"/>
    </xf>
    <xf numFmtId="0" fontId="10" fillId="0" borderId="1" xfId="0" applyFont="1" applyFill="1" applyBorder="1">
      <alignment vertical="center"/>
    </xf>
    <xf numFmtId="185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185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ont="1" applyFill="1">
      <alignment vertical="center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0" fillId="0" borderId="0" xfId="0" applyAlignment="1">
      <alignment vertical="center" wrapText="1"/>
    </xf>
    <xf numFmtId="10" fontId="0" fillId="0" borderId="0" xfId="0" applyNumberFormat="1">
      <alignment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177" fontId="13" fillId="0" borderId="1" xfId="0" applyNumberFormat="1" applyFont="1" applyBorder="1">
      <alignment vertical="center"/>
    </xf>
    <xf numFmtId="10" fontId="14" fillId="0" borderId="1" xfId="0" applyNumberFormat="1" applyFont="1" applyBorder="1" applyAlignment="1">
      <alignment horizontal="center" vertical="center"/>
    </xf>
    <xf numFmtId="10" fontId="13" fillId="0" borderId="1" xfId="0" applyNumberFormat="1" applyFont="1" applyBorder="1">
      <alignment vertical="center"/>
    </xf>
    <xf numFmtId="0" fontId="14" fillId="0" borderId="1" xfId="0" applyFont="1" applyFill="1" applyBorder="1" applyAlignment="1">
      <alignment horizontal="left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Border="1">
      <alignment vertical="center"/>
    </xf>
    <xf numFmtId="0" fontId="0" fillId="0" borderId="1" xfId="0" applyFont="1" applyBorder="1">
      <alignment vertical="center"/>
    </xf>
    <xf numFmtId="177" fontId="0" fillId="0" borderId="1" xfId="0" applyNumberFormat="1" applyFont="1" applyFill="1" applyBorder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10" fontId="0" fillId="0" borderId="0" xfId="0" applyNumberFormat="1" applyFo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2016年草案(国资预算定稿)" xfId="50"/>
    <cellStyle name="千位分隔[0]_2013年国有资本经营预算草案0107" xfId="51"/>
    <cellStyle name="常规_Sheet1_Sheet3_2016年草案(国资预算定稿)" xfId="52"/>
    <cellStyle name="常规_2013年国有资本经营预算草案0107" xfId="53"/>
    <cellStyle name="常规_Sheet1_1" xfId="54"/>
    <cellStyle name="样式 1" xfId="55"/>
    <cellStyle name="常规 2" xfId="56"/>
    <cellStyle name="常规 5" xfId="57"/>
    <cellStyle name="常规_Sheet1" xfId="58"/>
  </cellStyles>
  <tableStyles count="0" defaultTableStyle="TableStyleMedium9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M11"/>
  <sheetViews>
    <sheetView zoomScaleSheetLayoutView="60" topLeftCell="A7" workbookViewId="0">
      <selection activeCell="C26" sqref="C26"/>
    </sheetView>
  </sheetViews>
  <sheetFormatPr defaultColWidth="9" defaultRowHeight="14.25"/>
  <cols>
    <col min="3" max="3" width="16" customWidth="1"/>
  </cols>
  <sheetData>
    <row r="5" ht="48" customHeight="1"/>
    <row r="6" ht="88.5" customHeight="1" spans="1:13">
      <c r="A6" s="236" t="s">
        <v>0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</row>
    <row r="9" ht="27" customHeight="1" spans="4:9">
      <c r="D9" s="237" t="s">
        <v>1</v>
      </c>
      <c r="E9" s="237"/>
      <c r="F9" s="237"/>
      <c r="G9" s="237"/>
      <c r="H9" s="237"/>
      <c r="I9" s="237"/>
    </row>
    <row r="10" ht="18" customHeight="1"/>
    <row r="11" ht="61.5" customHeight="1"/>
  </sheetData>
  <mergeCells count="2">
    <mergeCell ref="A6:M6"/>
    <mergeCell ref="D9:I9"/>
  </mergeCells>
  <printOptions horizontalCentered="1"/>
  <pageMargins left="0.75" right="0.26" top="0.98" bottom="0.98" header="0.51" footer="0.51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zoomScaleSheetLayoutView="60" workbookViewId="0">
      <selection activeCell="H6" sqref="H6"/>
    </sheetView>
  </sheetViews>
  <sheetFormatPr defaultColWidth="9" defaultRowHeight="14.25" outlineLevelCol="4"/>
  <cols>
    <col min="1" max="1" width="73.125" customWidth="1"/>
    <col min="2" max="2" width="13.25" customWidth="1"/>
    <col min="5" max="5" width="11.25"/>
  </cols>
  <sheetData>
    <row r="1" ht="53" customHeight="1" spans="1:5">
      <c r="A1" s="233" t="s">
        <v>2</v>
      </c>
      <c r="B1" s="233"/>
      <c r="C1" s="233"/>
      <c r="D1" s="233"/>
      <c r="E1" s="233"/>
    </row>
    <row r="2" ht="45" customHeight="1"/>
    <row r="3" s="232" customFormat="1" ht="30" customHeight="1" spans="1:5">
      <c r="A3" s="232" t="s">
        <v>3</v>
      </c>
      <c r="B3" s="232" t="s">
        <v>4</v>
      </c>
      <c r="E3" s="234" t="s">
        <v>5</v>
      </c>
    </row>
    <row r="4" s="232" customFormat="1" ht="30" customHeight="1" spans="1:5">
      <c r="A4" s="232" t="s">
        <v>6</v>
      </c>
      <c r="B4" s="232" t="s">
        <v>4</v>
      </c>
      <c r="E4" s="234" t="s">
        <v>7</v>
      </c>
    </row>
    <row r="5" s="232" customFormat="1" ht="30" customHeight="1" spans="1:5">
      <c r="A5" s="232" t="s">
        <v>8</v>
      </c>
      <c r="B5" s="232" t="s">
        <v>4</v>
      </c>
      <c r="E5" s="234" t="s">
        <v>9</v>
      </c>
    </row>
    <row r="6" s="232" customFormat="1" ht="30" customHeight="1" spans="1:5">
      <c r="A6" s="232" t="s">
        <v>10</v>
      </c>
      <c r="B6" s="232" t="s">
        <v>4</v>
      </c>
      <c r="C6" s="235"/>
      <c r="D6" s="235"/>
      <c r="E6" s="234" t="s">
        <v>11</v>
      </c>
    </row>
    <row r="7" ht="32.1" customHeight="1" spans="1:5">
      <c r="A7" s="232" t="s">
        <v>12</v>
      </c>
      <c r="B7" s="232" t="s">
        <v>13</v>
      </c>
      <c r="D7" s="232"/>
      <c r="E7" s="234" t="s">
        <v>14</v>
      </c>
    </row>
    <row r="8" ht="34" customHeight="1" spans="1:5">
      <c r="A8" s="232" t="s">
        <v>15</v>
      </c>
      <c r="B8" s="232" t="s">
        <v>13</v>
      </c>
      <c r="D8" s="232"/>
      <c r="E8" s="234" t="s">
        <v>16</v>
      </c>
    </row>
    <row r="9" ht="29" customHeight="1" spans="1:5">
      <c r="A9" s="232" t="s">
        <v>17</v>
      </c>
      <c r="B9" s="232" t="s">
        <v>13</v>
      </c>
      <c r="D9" s="232"/>
      <c r="E9" s="234" t="s">
        <v>18</v>
      </c>
    </row>
  </sheetData>
  <mergeCells count="1">
    <mergeCell ref="A1:E1"/>
  </mergeCells>
  <printOptions horizontalCentered="1"/>
  <pageMargins left="0.75" right="0.27" top="0.98" bottom="0.98" header="0.51" footer="0.51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83"/>
  <sheetViews>
    <sheetView showZeros="0" zoomScale="90" zoomScaleNormal="90" zoomScaleSheetLayoutView="60" workbookViewId="0">
      <pane ySplit="3" topLeftCell="A4" activePane="bottomLeft" state="frozen"/>
      <selection/>
      <selection pane="bottomLeft" activeCell="D17" sqref="D17"/>
    </sheetView>
  </sheetViews>
  <sheetFormatPr defaultColWidth="9" defaultRowHeight="14.25"/>
  <cols>
    <col min="1" max="1" width="53.875" style="208" customWidth="1"/>
    <col min="2" max="2" width="21.375" style="148" customWidth="1"/>
    <col min="3" max="3" width="20.125" style="197" customWidth="1"/>
    <col min="4" max="4" width="21.75" customWidth="1"/>
    <col min="5" max="5" width="54.75" hidden="1" customWidth="1"/>
    <col min="6" max="8" width="9" hidden="1" customWidth="1"/>
    <col min="9" max="9" width="16" style="209" customWidth="1"/>
  </cols>
  <sheetData>
    <row r="1" ht="35" customHeight="1" spans="1:9">
      <c r="A1" s="210" t="s">
        <v>3</v>
      </c>
      <c r="B1" s="210"/>
      <c r="C1" s="210"/>
      <c r="D1" s="210"/>
      <c r="E1" s="210"/>
      <c r="F1" s="210"/>
      <c r="G1" s="210"/>
      <c r="H1" s="210"/>
      <c r="I1" s="210"/>
    </row>
    <row r="2" ht="17.25" customHeight="1" spans="1:9">
      <c r="A2" s="211"/>
      <c r="B2" s="212"/>
      <c r="C2" s="212"/>
      <c r="D2" s="213"/>
      <c r="E2" s="214"/>
      <c r="F2" s="214"/>
      <c r="G2" s="214"/>
      <c r="H2" s="214"/>
      <c r="I2" s="213" t="s">
        <v>19</v>
      </c>
    </row>
    <row r="3" s="206" customFormat="1" ht="18" customHeight="1" spans="1:9">
      <c r="A3" s="215" t="s">
        <v>20</v>
      </c>
      <c r="B3" s="216" t="s">
        <v>21</v>
      </c>
      <c r="C3" s="216" t="s">
        <v>22</v>
      </c>
      <c r="D3" s="217" t="s">
        <v>23</v>
      </c>
      <c r="E3" s="218"/>
      <c r="F3" s="218"/>
      <c r="G3" s="218"/>
      <c r="H3" s="218"/>
      <c r="I3" s="221" t="s">
        <v>24</v>
      </c>
    </row>
    <row r="4" s="206" customFormat="1" ht="19.5" customHeight="1" spans="1:9">
      <c r="A4" s="219" t="s">
        <v>25</v>
      </c>
      <c r="B4" s="82">
        <v>80960</v>
      </c>
      <c r="C4" s="82">
        <v>63485</v>
      </c>
      <c r="D4" s="220">
        <f t="shared" ref="D4:D19" si="0">C4-B4</f>
        <v>-17475</v>
      </c>
      <c r="E4" s="218"/>
      <c r="F4" s="218"/>
      <c r="G4" s="218"/>
      <c r="H4" s="218"/>
      <c r="I4" s="222">
        <f t="shared" ref="I4:I17" si="1">D4/B4</f>
        <v>-0.21584733201581</v>
      </c>
    </row>
    <row r="5" s="206" customFormat="1" ht="19.5" customHeight="1" spans="1:9">
      <c r="A5" s="219" t="s">
        <v>26</v>
      </c>
      <c r="B5" s="82">
        <f>SUM(B6,B13,B41)</f>
        <v>269267</v>
      </c>
      <c r="C5" s="82">
        <f>SUM(C6,C13,C41)</f>
        <v>355891.59</v>
      </c>
      <c r="D5" s="220">
        <f t="shared" si="0"/>
        <v>86624.59</v>
      </c>
      <c r="E5" s="218"/>
      <c r="F5" s="218"/>
      <c r="G5" s="218"/>
      <c r="H5" s="218"/>
      <c r="I5" s="222">
        <f t="shared" si="1"/>
        <v>0.321705184816557</v>
      </c>
    </row>
    <row r="6" s="206" customFormat="1" ht="19.5" customHeight="1" spans="1:9">
      <c r="A6" s="219" t="s">
        <v>27</v>
      </c>
      <c r="B6" s="82">
        <f>SUM(B7:B12)</f>
        <v>9061</v>
      </c>
      <c r="C6" s="82">
        <f>SUM(C7:C12)</f>
        <v>9061</v>
      </c>
      <c r="D6" s="220">
        <f t="shared" si="0"/>
        <v>0</v>
      </c>
      <c r="E6" s="218"/>
      <c r="F6" s="218"/>
      <c r="G6" s="218"/>
      <c r="H6" s="218"/>
      <c r="I6" s="222">
        <f t="shared" si="1"/>
        <v>0</v>
      </c>
    </row>
    <row r="7" s="206" customFormat="1" ht="19.5" customHeight="1" spans="1:9">
      <c r="A7" s="219" t="s">
        <v>28</v>
      </c>
      <c r="B7" s="82">
        <v>1247</v>
      </c>
      <c r="C7" s="82">
        <v>1247</v>
      </c>
      <c r="D7" s="220">
        <f t="shared" si="0"/>
        <v>0</v>
      </c>
      <c r="E7" s="218"/>
      <c r="F7" s="218"/>
      <c r="G7" s="218"/>
      <c r="H7" s="218"/>
      <c r="I7" s="222">
        <f t="shared" si="1"/>
        <v>0</v>
      </c>
    </row>
    <row r="8" s="206" customFormat="1" ht="19.5" customHeight="1" spans="1:9">
      <c r="A8" s="219" t="s">
        <v>29</v>
      </c>
      <c r="B8" s="82">
        <v>650</v>
      </c>
      <c r="C8" s="82">
        <v>650</v>
      </c>
      <c r="D8" s="220">
        <f t="shared" si="0"/>
        <v>0</v>
      </c>
      <c r="E8" s="218"/>
      <c r="F8" s="218"/>
      <c r="G8" s="218"/>
      <c r="H8" s="218"/>
      <c r="I8" s="222">
        <f t="shared" si="1"/>
        <v>0</v>
      </c>
    </row>
    <row r="9" s="206" customFormat="1" ht="21" customHeight="1" spans="1:9">
      <c r="A9" s="219" t="s">
        <v>30</v>
      </c>
      <c r="B9" s="82">
        <v>4119</v>
      </c>
      <c r="C9" s="82">
        <v>4119</v>
      </c>
      <c r="D9" s="220">
        <f t="shared" si="0"/>
        <v>0</v>
      </c>
      <c r="E9" s="218"/>
      <c r="F9" s="218"/>
      <c r="G9" s="218"/>
      <c r="H9" s="218"/>
      <c r="I9" s="222">
        <f t="shared" si="1"/>
        <v>0</v>
      </c>
    </row>
    <row r="10" s="206" customFormat="1" ht="19.5" customHeight="1" spans="1:9">
      <c r="A10" s="219" t="s">
        <v>31</v>
      </c>
      <c r="B10" s="82">
        <v>312</v>
      </c>
      <c r="C10" s="82">
        <v>312</v>
      </c>
      <c r="D10" s="220">
        <f t="shared" si="0"/>
        <v>0</v>
      </c>
      <c r="E10" s="218"/>
      <c r="F10" s="218"/>
      <c r="G10" s="218"/>
      <c r="H10" s="218"/>
      <c r="I10" s="222">
        <f t="shared" si="1"/>
        <v>0</v>
      </c>
    </row>
    <row r="11" s="206" customFormat="1" ht="20" customHeight="1" spans="1:9">
      <c r="A11" s="219" t="s">
        <v>32</v>
      </c>
      <c r="B11" s="82">
        <v>632</v>
      </c>
      <c r="C11" s="82">
        <v>632</v>
      </c>
      <c r="D11" s="220">
        <f t="shared" si="0"/>
        <v>0</v>
      </c>
      <c r="E11" s="218"/>
      <c r="F11" s="218"/>
      <c r="G11" s="218"/>
      <c r="H11" s="218"/>
      <c r="I11" s="222">
        <f t="shared" si="1"/>
        <v>0</v>
      </c>
    </row>
    <row r="12" s="206" customFormat="1" ht="19.5" customHeight="1" spans="1:9">
      <c r="A12" s="219" t="s">
        <v>33</v>
      </c>
      <c r="B12" s="82">
        <v>2101</v>
      </c>
      <c r="C12" s="82">
        <v>2101</v>
      </c>
      <c r="D12" s="220">
        <f t="shared" si="0"/>
        <v>0</v>
      </c>
      <c r="E12" s="218"/>
      <c r="F12" s="218"/>
      <c r="G12" s="218"/>
      <c r="H12" s="218"/>
      <c r="I12" s="222">
        <f t="shared" si="1"/>
        <v>0</v>
      </c>
    </row>
    <row r="13" s="206" customFormat="1" ht="19.5" customHeight="1" spans="1:9">
      <c r="A13" s="219" t="s">
        <v>34</v>
      </c>
      <c r="B13" s="82">
        <f>SUM(B14:B40)</f>
        <v>248645</v>
      </c>
      <c r="C13" s="82">
        <f>SUM(C14:C40)</f>
        <v>305083.36</v>
      </c>
      <c r="D13" s="220">
        <f t="shared" si="0"/>
        <v>56438.36</v>
      </c>
      <c r="E13" s="218"/>
      <c r="F13" s="218"/>
      <c r="G13" s="218"/>
      <c r="H13" s="218"/>
      <c r="I13" s="222">
        <f t="shared" si="1"/>
        <v>0.226983691608518</v>
      </c>
    </row>
    <row r="14" s="206" customFormat="1" ht="19.5" customHeight="1" spans="1:9">
      <c r="A14" s="219" t="s">
        <v>35</v>
      </c>
      <c r="B14" s="82">
        <v>1947</v>
      </c>
      <c r="C14" s="82">
        <v>1947</v>
      </c>
      <c r="D14" s="220">
        <f t="shared" si="0"/>
        <v>0</v>
      </c>
      <c r="E14" s="218" t="s">
        <v>36</v>
      </c>
      <c r="F14" s="218"/>
      <c r="G14" s="218"/>
      <c r="H14" s="218"/>
      <c r="I14" s="222">
        <f t="shared" si="1"/>
        <v>0</v>
      </c>
    </row>
    <row r="15" s="206" customFormat="1" ht="21" customHeight="1" spans="1:9">
      <c r="A15" s="219" t="s">
        <v>37</v>
      </c>
      <c r="B15" s="82">
        <v>71190</v>
      </c>
      <c r="C15" s="82">
        <v>85271</v>
      </c>
      <c r="D15" s="220">
        <f t="shared" si="0"/>
        <v>14081</v>
      </c>
      <c r="E15" s="218"/>
      <c r="F15" s="218"/>
      <c r="G15" s="218"/>
      <c r="H15" s="218"/>
      <c r="I15" s="222">
        <f t="shared" si="1"/>
        <v>0.19779463407782</v>
      </c>
    </row>
    <row r="16" s="206" customFormat="1" ht="19.5" customHeight="1" spans="1:9">
      <c r="A16" s="219" t="s">
        <v>38</v>
      </c>
      <c r="B16" s="82">
        <v>25866</v>
      </c>
      <c r="C16" s="82">
        <v>25866</v>
      </c>
      <c r="D16" s="220">
        <f t="shared" si="0"/>
        <v>0</v>
      </c>
      <c r="E16" s="218"/>
      <c r="F16" s="218"/>
      <c r="G16" s="218"/>
      <c r="H16" s="218"/>
      <c r="I16" s="222">
        <f t="shared" si="1"/>
        <v>0</v>
      </c>
    </row>
    <row r="17" s="206" customFormat="1" ht="19.5" customHeight="1" spans="1:9">
      <c r="A17" s="219" t="s">
        <v>39</v>
      </c>
      <c r="B17" s="82">
        <v>2005</v>
      </c>
      <c r="C17" s="82">
        <v>7519</v>
      </c>
      <c r="D17" s="220">
        <f t="shared" si="0"/>
        <v>5514</v>
      </c>
      <c r="E17" s="218" t="s">
        <v>40</v>
      </c>
      <c r="F17" s="218"/>
      <c r="G17" s="218"/>
      <c r="H17" s="218"/>
      <c r="I17" s="222">
        <f t="shared" si="1"/>
        <v>2.7501246882793</v>
      </c>
    </row>
    <row r="18" s="206" customFormat="1" ht="21" customHeight="1" spans="1:9">
      <c r="A18" s="219" t="s">
        <v>41</v>
      </c>
      <c r="B18" s="82"/>
      <c r="C18" s="82"/>
      <c r="D18" s="220">
        <f t="shared" si="0"/>
        <v>0</v>
      </c>
      <c r="E18" s="218"/>
      <c r="F18" s="218"/>
      <c r="G18" s="218"/>
      <c r="H18" s="218"/>
      <c r="I18" s="222"/>
    </row>
    <row r="19" s="206" customFormat="1" ht="21" customHeight="1" spans="1:9">
      <c r="A19" s="219" t="s">
        <v>42</v>
      </c>
      <c r="B19" s="82"/>
      <c r="C19" s="82"/>
      <c r="D19" s="220">
        <f t="shared" si="0"/>
        <v>0</v>
      </c>
      <c r="E19" s="218"/>
      <c r="F19" s="218"/>
      <c r="G19" s="218"/>
      <c r="H19" s="218"/>
      <c r="I19" s="222"/>
    </row>
    <row r="20" s="206" customFormat="1" ht="21" customHeight="1" spans="1:9">
      <c r="A20" s="219" t="s">
        <v>43</v>
      </c>
      <c r="B20" s="82">
        <v>2927</v>
      </c>
      <c r="C20" s="82">
        <v>3312</v>
      </c>
      <c r="D20" s="220">
        <f t="shared" ref="D20:D29" si="2">C20-B20</f>
        <v>385</v>
      </c>
      <c r="E20" s="218"/>
      <c r="F20" s="218"/>
      <c r="G20" s="218"/>
      <c r="H20" s="218"/>
      <c r="I20" s="222">
        <f t="shared" ref="I19:I36" si="3">D20/B20</f>
        <v>0.131533993850359</v>
      </c>
    </row>
    <row r="21" s="206" customFormat="1" ht="19.5" customHeight="1" spans="1:9">
      <c r="A21" s="219" t="s">
        <v>44</v>
      </c>
      <c r="B21" s="82">
        <v>3221</v>
      </c>
      <c r="C21" s="82">
        <v>3817</v>
      </c>
      <c r="D21" s="220">
        <f t="shared" si="2"/>
        <v>596</v>
      </c>
      <c r="E21" s="218"/>
      <c r="F21" s="218"/>
      <c r="G21" s="218"/>
      <c r="H21" s="218"/>
      <c r="I21" s="222">
        <f t="shared" si="3"/>
        <v>0.185035703197765</v>
      </c>
    </row>
    <row r="22" s="206" customFormat="1" ht="19.5" customHeight="1" spans="1:9">
      <c r="A22" s="219" t="s">
        <v>45</v>
      </c>
      <c r="B22" s="82">
        <v>25603</v>
      </c>
      <c r="C22" s="82">
        <v>27010</v>
      </c>
      <c r="D22" s="220">
        <f t="shared" si="2"/>
        <v>1407</v>
      </c>
      <c r="E22" s="218" t="s">
        <v>46</v>
      </c>
      <c r="F22" s="218"/>
      <c r="G22" s="218"/>
      <c r="H22" s="218"/>
      <c r="I22" s="222">
        <f t="shared" si="3"/>
        <v>0.0549544975198219</v>
      </c>
    </row>
    <row r="23" s="206" customFormat="1" ht="19.5" customHeight="1" spans="1:9">
      <c r="A23" s="219" t="s">
        <v>47</v>
      </c>
      <c r="B23" s="82">
        <v>1697</v>
      </c>
      <c r="C23" s="82">
        <v>2065</v>
      </c>
      <c r="D23" s="220">
        <f t="shared" si="2"/>
        <v>368</v>
      </c>
      <c r="E23" s="218"/>
      <c r="F23" s="218"/>
      <c r="G23" s="218"/>
      <c r="H23" s="218"/>
      <c r="I23" s="222">
        <f t="shared" si="3"/>
        <v>0.216853270477313</v>
      </c>
    </row>
    <row r="24" s="206" customFormat="1" ht="19.5" customHeight="1" spans="1:9">
      <c r="A24" s="219" t="s">
        <v>48</v>
      </c>
      <c r="B24" s="82"/>
      <c r="C24" s="82"/>
      <c r="D24" s="220">
        <f t="shared" si="2"/>
        <v>0</v>
      </c>
      <c r="E24" s="218"/>
      <c r="F24" s="218"/>
      <c r="G24" s="218"/>
      <c r="H24" s="218"/>
      <c r="I24" s="222"/>
    </row>
    <row r="25" s="206" customFormat="1" ht="19.5" customHeight="1" spans="1:9">
      <c r="A25" s="219" t="s">
        <v>49</v>
      </c>
      <c r="B25" s="82">
        <v>14005</v>
      </c>
      <c r="C25" s="82">
        <v>20196</v>
      </c>
      <c r="D25" s="220">
        <f t="shared" si="2"/>
        <v>6191</v>
      </c>
      <c r="E25" s="218"/>
      <c r="F25" s="218"/>
      <c r="G25" s="218"/>
      <c r="H25" s="218"/>
      <c r="I25" s="222">
        <f t="shared" si="3"/>
        <v>0.442056408425562</v>
      </c>
    </row>
    <row r="26" s="207" customFormat="1" ht="19.5" customHeight="1" spans="1:9">
      <c r="A26" s="219" t="s">
        <v>50</v>
      </c>
      <c r="B26" s="82">
        <v>1505</v>
      </c>
      <c r="C26" s="82">
        <v>2393.4</v>
      </c>
      <c r="D26" s="220">
        <f t="shared" si="2"/>
        <v>888.4</v>
      </c>
      <c r="E26" s="218"/>
      <c r="F26" s="218"/>
      <c r="G26" s="218"/>
      <c r="H26" s="218"/>
      <c r="I26" s="222">
        <f t="shared" si="3"/>
        <v>0.590299003322259</v>
      </c>
    </row>
    <row r="27" s="206" customFormat="1" ht="19.5" customHeight="1" spans="1:9">
      <c r="A27" s="219" t="s">
        <v>51</v>
      </c>
      <c r="B27" s="82">
        <v>17937</v>
      </c>
      <c r="C27" s="82">
        <v>21380.24</v>
      </c>
      <c r="D27" s="220">
        <f t="shared" si="2"/>
        <v>3443.24</v>
      </c>
      <c r="E27" s="218"/>
      <c r="F27" s="218"/>
      <c r="G27" s="218"/>
      <c r="H27" s="218"/>
      <c r="I27" s="222">
        <f t="shared" si="3"/>
        <v>0.191962981546524</v>
      </c>
    </row>
    <row r="28" s="206" customFormat="1" ht="19.5" customHeight="1" spans="1:9">
      <c r="A28" s="219" t="s">
        <v>52</v>
      </c>
      <c r="B28" s="82">
        <v>493</v>
      </c>
      <c r="C28" s="82">
        <v>635.95</v>
      </c>
      <c r="D28" s="220">
        <f t="shared" si="2"/>
        <v>142.95</v>
      </c>
      <c r="E28" s="218"/>
      <c r="F28" s="218"/>
      <c r="G28" s="218"/>
      <c r="H28" s="218"/>
      <c r="I28" s="222">
        <f t="shared" si="3"/>
        <v>0.289959432048682</v>
      </c>
    </row>
    <row r="29" s="206" customFormat="1" ht="19.5" customHeight="1" spans="1:9">
      <c r="A29" s="219" t="s">
        <v>53</v>
      </c>
      <c r="B29" s="82">
        <v>45526</v>
      </c>
      <c r="C29" s="82">
        <v>50030</v>
      </c>
      <c r="D29" s="220">
        <f t="shared" si="2"/>
        <v>4504</v>
      </c>
      <c r="E29" s="218"/>
      <c r="F29" s="218"/>
      <c r="G29" s="218"/>
      <c r="H29" s="218"/>
      <c r="I29" s="222">
        <f t="shared" si="3"/>
        <v>0.0989324781443571</v>
      </c>
    </row>
    <row r="30" s="206" customFormat="1" ht="19.5" customHeight="1" spans="1:9">
      <c r="A30" s="219" t="s">
        <v>54</v>
      </c>
      <c r="B30" s="82">
        <v>8812</v>
      </c>
      <c r="C30" s="82">
        <v>12974.77</v>
      </c>
      <c r="D30" s="220">
        <f t="shared" ref="D30:D36" si="4">C30-B30</f>
        <v>4162.77</v>
      </c>
      <c r="E30" s="218"/>
      <c r="F30" s="218"/>
      <c r="G30" s="218"/>
      <c r="H30" s="218"/>
      <c r="I30" s="222">
        <f t="shared" si="3"/>
        <v>0.47239786654562</v>
      </c>
    </row>
    <row r="31" s="206" customFormat="1" ht="19.5" customHeight="1" spans="1:9">
      <c r="A31" s="219" t="s">
        <v>55</v>
      </c>
      <c r="B31" s="82">
        <v>562</v>
      </c>
      <c r="C31" s="82">
        <v>572</v>
      </c>
      <c r="D31" s="220">
        <f t="shared" si="4"/>
        <v>10</v>
      </c>
      <c r="E31" s="218"/>
      <c r="F31" s="218"/>
      <c r="G31" s="218"/>
      <c r="H31" s="218"/>
      <c r="I31" s="222">
        <f t="shared" si="3"/>
        <v>0.0177935943060498</v>
      </c>
    </row>
    <row r="32" s="206" customFormat="1" ht="19.5" customHeight="1" spans="1:9">
      <c r="A32" s="219" t="s">
        <v>56</v>
      </c>
      <c r="B32" s="82">
        <v>19983</v>
      </c>
      <c r="C32" s="82">
        <v>30512</v>
      </c>
      <c r="D32" s="220">
        <f t="shared" si="4"/>
        <v>10529</v>
      </c>
      <c r="E32" s="218"/>
      <c r="F32" s="218"/>
      <c r="G32" s="218"/>
      <c r="H32" s="218"/>
      <c r="I32" s="222">
        <f t="shared" si="3"/>
        <v>0.526897863183706</v>
      </c>
    </row>
    <row r="33" s="206" customFormat="1" ht="19.5" customHeight="1" spans="1:9">
      <c r="A33" s="219" t="s">
        <v>57</v>
      </c>
      <c r="B33" s="82">
        <v>1982</v>
      </c>
      <c r="C33" s="82">
        <v>3400</v>
      </c>
      <c r="D33" s="220">
        <f t="shared" si="4"/>
        <v>1418</v>
      </c>
      <c r="E33" s="218"/>
      <c r="F33" s="218"/>
      <c r="G33" s="218"/>
      <c r="H33" s="218"/>
      <c r="I33" s="222">
        <f t="shared" si="3"/>
        <v>0.715438950554995</v>
      </c>
    </row>
    <row r="34" s="206" customFormat="1" ht="19.5" customHeight="1" spans="1:9">
      <c r="A34" s="219" t="s">
        <v>58</v>
      </c>
      <c r="B34" s="82">
        <v>1390</v>
      </c>
      <c r="C34" s="82">
        <v>2409</v>
      </c>
      <c r="D34" s="220">
        <f t="shared" si="4"/>
        <v>1019</v>
      </c>
      <c r="E34" s="218"/>
      <c r="F34" s="218"/>
      <c r="G34" s="218"/>
      <c r="H34" s="218"/>
      <c r="I34" s="222">
        <f t="shared" si="3"/>
        <v>0.733093525179856</v>
      </c>
    </row>
    <row r="35" s="206" customFormat="1" ht="19.5" customHeight="1" spans="1:9">
      <c r="A35" s="219" t="s">
        <v>59</v>
      </c>
      <c r="B35" s="82"/>
      <c r="C35" s="82">
        <v>65</v>
      </c>
      <c r="D35" s="220">
        <f t="shared" si="4"/>
        <v>65</v>
      </c>
      <c r="E35" s="218"/>
      <c r="F35" s="218"/>
      <c r="G35" s="218"/>
      <c r="H35" s="218"/>
      <c r="I35" s="222"/>
    </row>
    <row r="36" s="206" customFormat="1" ht="19.5" customHeight="1" spans="1:9">
      <c r="A36" s="219" t="s">
        <v>60</v>
      </c>
      <c r="B36" s="82"/>
      <c r="C36" s="82"/>
      <c r="D36" s="220">
        <f t="shared" si="4"/>
        <v>0</v>
      </c>
      <c r="E36" s="218"/>
      <c r="F36" s="218"/>
      <c r="G36" s="218"/>
      <c r="H36" s="218"/>
      <c r="I36" s="222"/>
    </row>
    <row r="37" s="206" customFormat="1" ht="19.5" customHeight="1" spans="1:9">
      <c r="A37" s="219" t="s">
        <v>61</v>
      </c>
      <c r="B37" s="82">
        <v>158</v>
      </c>
      <c r="C37" s="82">
        <v>158</v>
      </c>
      <c r="D37" s="220"/>
      <c r="E37" s="218"/>
      <c r="F37" s="218"/>
      <c r="G37" s="218"/>
      <c r="H37" s="218"/>
      <c r="I37" s="222">
        <f t="shared" ref="I37:I75" si="5">D37/B37</f>
        <v>0</v>
      </c>
    </row>
    <row r="38" s="206" customFormat="1" ht="19.5" customHeight="1" spans="1:9">
      <c r="A38" s="219" t="s">
        <v>62</v>
      </c>
      <c r="B38" s="82">
        <v>284</v>
      </c>
      <c r="C38" s="82">
        <v>284</v>
      </c>
      <c r="D38" s="220"/>
      <c r="E38" s="218"/>
      <c r="F38" s="218"/>
      <c r="G38" s="218"/>
      <c r="H38" s="218"/>
      <c r="I38" s="222">
        <f t="shared" si="5"/>
        <v>0</v>
      </c>
    </row>
    <row r="39" s="206" customFormat="1" ht="19.5" customHeight="1" spans="1:9">
      <c r="A39" s="219" t="s">
        <v>63</v>
      </c>
      <c r="B39" s="82"/>
      <c r="C39" s="82">
        <v>1456</v>
      </c>
      <c r="D39" s="220"/>
      <c r="E39" s="218"/>
      <c r="F39" s="218"/>
      <c r="G39" s="218"/>
      <c r="H39" s="218"/>
      <c r="I39" s="222"/>
    </row>
    <row r="40" s="206" customFormat="1" ht="19.5" customHeight="1" spans="1:9">
      <c r="A40" s="219" t="s">
        <v>64</v>
      </c>
      <c r="B40" s="82">
        <v>1552</v>
      </c>
      <c r="C40" s="82">
        <v>1810</v>
      </c>
      <c r="D40" s="220">
        <f>C40-B40</f>
        <v>258</v>
      </c>
      <c r="E40" s="218"/>
      <c r="F40" s="218"/>
      <c r="G40" s="218"/>
      <c r="H40" s="218"/>
      <c r="I40" s="222">
        <f t="shared" si="5"/>
        <v>0.166237113402062</v>
      </c>
    </row>
    <row r="41" s="206" customFormat="1" ht="19.5" customHeight="1" spans="1:9">
      <c r="A41" s="219" t="s">
        <v>65</v>
      </c>
      <c r="B41" s="82">
        <f>SUM(B42:B61)</f>
        <v>11561</v>
      </c>
      <c r="C41" s="82">
        <f>SUM(C42:C61)</f>
        <v>41747.23</v>
      </c>
      <c r="D41" s="87">
        <f>SUM(D42:D61)</f>
        <v>30186.23</v>
      </c>
      <c r="E41" s="218"/>
      <c r="F41" s="218"/>
      <c r="G41" s="218"/>
      <c r="H41" s="218"/>
      <c r="I41" s="222">
        <f t="shared" si="5"/>
        <v>2.61103970244789</v>
      </c>
    </row>
    <row r="42" s="206" customFormat="1" ht="19.5" customHeight="1" spans="1:9">
      <c r="A42" s="219" t="s">
        <v>66</v>
      </c>
      <c r="B42" s="82">
        <v>160</v>
      </c>
      <c r="C42" s="82">
        <v>330.24</v>
      </c>
      <c r="D42" s="220">
        <f>C42-B42</f>
        <v>170.24</v>
      </c>
      <c r="E42" s="218"/>
      <c r="F42" s="218"/>
      <c r="G42" s="218"/>
      <c r="H42" s="218"/>
      <c r="I42" s="222">
        <f t="shared" si="5"/>
        <v>1.064</v>
      </c>
    </row>
    <row r="43" s="206" customFormat="1" ht="19.5" customHeight="1" spans="1:9">
      <c r="A43" s="219" t="s">
        <v>67</v>
      </c>
      <c r="B43" s="82"/>
      <c r="C43" s="82"/>
      <c r="D43" s="220"/>
      <c r="E43" s="218"/>
      <c r="F43" s="218"/>
      <c r="G43" s="218"/>
      <c r="H43" s="218"/>
      <c r="I43" s="222"/>
    </row>
    <row r="44" s="206" customFormat="1" ht="19.5" customHeight="1" spans="1:9">
      <c r="A44" s="219" t="s">
        <v>68</v>
      </c>
      <c r="B44" s="82"/>
      <c r="C44" s="82"/>
      <c r="D44" s="220">
        <f t="shared" ref="D44:D75" si="6">C44-B44</f>
        <v>0</v>
      </c>
      <c r="E44" s="218"/>
      <c r="F44" s="218"/>
      <c r="G44" s="218"/>
      <c r="H44" s="218"/>
      <c r="I44" s="222"/>
    </row>
    <row r="45" s="206" customFormat="1" ht="19.5" customHeight="1" spans="1:9">
      <c r="A45" s="219" t="s">
        <v>69</v>
      </c>
      <c r="B45" s="82"/>
      <c r="C45" s="82"/>
      <c r="D45" s="220">
        <f t="shared" si="6"/>
        <v>0</v>
      </c>
      <c r="E45" s="218"/>
      <c r="F45" s="218"/>
      <c r="G45" s="218"/>
      <c r="H45" s="218"/>
      <c r="I45" s="222"/>
    </row>
    <row r="46" s="206" customFormat="1" ht="19.5" customHeight="1" spans="1:9">
      <c r="A46" s="219" t="s">
        <v>70</v>
      </c>
      <c r="B46" s="82"/>
      <c r="C46" s="82">
        <v>10</v>
      </c>
      <c r="D46" s="220">
        <f t="shared" si="6"/>
        <v>10</v>
      </c>
      <c r="E46" s="218"/>
      <c r="F46" s="218"/>
      <c r="G46" s="218"/>
      <c r="H46" s="218"/>
      <c r="I46" s="222"/>
    </row>
    <row r="47" s="206" customFormat="1" ht="19.5" customHeight="1" spans="1:9">
      <c r="A47" s="219" t="s">
        <v>71</v>
      </c>
      <c r="B47" s="82"/>
      <c r="C47" s="82">
        <v>3576</v>
      </c>
      <c r="D47" s="220">
        <f t="shared" si="6"/>
        <v>3576</v>
      </c>
      <c r="E47" s="218"/>
      <c r="F47" s="218"/>
      <c r="G47" s="218"/>
      <c r="H47" s="218"/>
      <c r="I47" s="222"/>
    </row>
    <row r="48" s="206" customFormat="1" ht="19.5" customHeight="1" spans="1:9">
      <c r="A48" s="219" t="s">
        <v>72</v>
      </c>
      <c r="B48" s="82">
        <v>482</v>
      </c>
      <c r="C48" s="82">
        <v>1211.19</v>
      </c>
      <c r="D48" s="220">
        <f t="shared" si="6"/>
        <v>729.19</v>
      </c>
      <c r="E48" s="218"/>
      <c r="F48" s="218"/>
      <c r="G48" s="218"/>
      <c r="H48" s="218"/>
      <c r="I48" s="222">
        <f t="shared" si="5"/>
        <v>1.51284232365145</v>
      </c>
    </row>
    <row r="49" s="206" customFormat="1" ht="19.5" customHeight="1" spans="1:9">
      <c r="A49" s="219" t="s">
        <v>73</v>
      </c>
      <c r="B49" s="82">
        <v>521</v>
      </c>
      <c r="C49" s="82">
        <v>620</v>
      </c>
      <c r="D49" s="220">
        <f t="shared" si="6"/>
        <v>99</v>
      </c>
      <c r="E49" s="218"/>
      <c r="F49" s="218"/>
      <c r="G49" s="218"/>
      <c r="H49" s="218"/>
      <c r="I49" s="222">
        <f t="shared" si="5"/>
        <v>0.190019193857965</v>
      </c>
    </row>
    <row r="50" s="206" customFormat="1" ht="19.5" customHeight="1" spans="1:9">
      <c r="A50" s="219" t="s">
        <v>74</v>
      </c>
      <c r="B50" s="82">
        <v>34</v>
      </c>
      <c r="C50" s="82">
        <v>1741.38</v>
      </c>
      <c r="D50" s="220">
        <f t="shared" si="6"/>
        <v>1707.38</v>
      </c>
      <c r="E50" s="218"/>
      <c r="F50" s="218"/>
      <c r="G50" s="218"/>
      <c r="H50" s="218"/>
      <c r="I50" s="222">
        <f t="shared" si="5"/>
        <v>50.2170588235294</v>
      </c>
    </row>
    <row r="51" s="206" customFormat="1" ht="19.5" customHeight="1" spans="1:9">
      <c r="A51" s="219" t="s">
        <v>75</v>
      </c>
      <c r="B51" s="82">
        <v>90</v>
      </c>
      <c r="C51" s="82">
        <v>1989</v>
      </c>
      <c r="D51" s="220">
        <f t="shared" si="6"/>
        <v>1899</v>
      </c>
      <c r="E51" s="218"/>
      <c r="F51" s="218"/>
      <c r="G51" s="218"/>
      <c r="H51" s="218"/>
      <c r="I51" s="222">
        <f t="shared" si="5"/>
        <v>21.1</v>
      </c>
    </row>
    <row r="52" s="206" customFormat="1" ht="19.5" customHeight="1" spans="1:9">
      <c r="A52" s="219" t="s">
        <v>76</v>
      </c>
      <c r="B52" s="82">
        <v>8390</v>
      </c>
      <c r="C52" s="82">
        <v>23683</v>
      </c>
      <c r="D52" s="220">
        <f t="shared" si="6"/>
        <v>15293</v>
      </c>
      <c r="E52" s="218"/>
      <c r="F52" s="218"/>
      <c r="G52" s="218"/>
      <c r="H52" s="218"/>
      <c r="I52" s="222">
        <f t="shared" si="5"/>
        <v>1.82276519666269</v>
      </c>
    </row>
    <row r="53" s="206" customFormat="1" ht="19.5" customHeight="1" spans="1:9">
      <c r="A53" s="219" t="s">
        <v>77</v>
      </c>
      <c r="B53" s="82"/>
      <c r="C53" s="82">
        <v>215.83</v>
      </c>
      <c r="D53" s="220">
        <f t="shared" si="6"/>
        <v>215.83</v>
      </c>
      <c r="E53" s="218"/>
      <c r="F53" s="218"/>
      <c r="G53" s="218"/>
      <c r="H53" s="218"/>
      <c r="I53" s="222"/>
    </row>
    <row r="54" s="206" customFormat="1" ht="19.5" customHeight="1" spans="1:9">
      <c r="A54" s="219" t="s">
        <v>78</v>
      </c>
      <c r="B54" s="82"/>
      <c r="C54" s="82">
        <v>163.1</v>
      </c>
      <c r="D54" s="220">
        <f t="shared" si="6"/>
        <v>163.1</v>
      </c>
      <c r="E54" s="218"/>
      <c r="F54" s="218"/>
      <c r="G54" s="218"/>
      <c r="H54" s="218"/>
      <c r="I54" s="222"/>
    </row>
    <row r="55" s="206" customFormat="1" ht="19.5" customHeight="1" spans="1:9">
      <c r="A55" s="219" t="s">
        <v>79</v>
      </c>
      <c r="B55" s="82">
        <v>1260</v>
      </c>
      <c r="C55" s="82">
        <v>1520</v>
      </c>
      <c r="D55" s="220">
        <f t="shared" si="6"/>
        <v>260</v>
      </c>
      <c r="E55" s="218"/>
      <c r="F55" s="218"/>
      <c r="G55" s="218"/>
      <c r="H55" s="218"/>
      <c r="I55" s="222">
        <f t="shared" si="5"/>
        <v>0.206349206349206</v>
      </c>
    </row>
    <row r="56" s="206" customFormat="1" ht="19.5" customHeight="1" spans="1:9">
      <c r="A56" s="219" t="s">
        <v>80</v>
      </c>
      <c r="B56" s="82"/>
      <c r="C56" s="82">
        <v>1022</v>
      </c>
      <c r="D56" s="220">
        <f t="shared" si="6"/>
        <v>1022</v>
      </c>
      <c r="E56" s="218"/>
      <c r="F56" s="218"/>
      <c r="G56" s="218"/>
      <c r="H56" s="218"/>
      <c r="I56" s="222"/>
    </row>
    <row r="57" s="206" customFormat="1" ht="19.5" customHeight="1" spans="1:9">
      <c r="A57" s="219" t="s">
        <v>81</v>
      </c>
      <c r="B57" s="82">
        <v>600</v>
      </c>
      <c r="C57" s="82">
        <v>750</v>
      </c>
      <c r="D57" s="220">
        <f t="shared" si="6"/>
        <v>150</v>
      </c>
      <c r="E57" s="218"/>
      <c r="F57" s="218"/>
      <c r="G57" s="218"/>
      <c r="H57" s="218"/>
      <c r="I57" s="222">
        <f t="shared" si="5"/>
        <v>0.25</v>
      </c>
    </row>
    <row r="58" s="206" customFormat="1" ht="19.5" customHeight="1" spans="1:9">
      <c r="A58" s="219" t="s">
        <v>82</v>
      </c>
      <c r="B58" s="82"/>
      <c r="C58" s="82">
        <v>3896.38</v>
      </c>
      <c r="D58" s="220">
        <f t="shared" si="6"/>
        <v>3896.38</v>
      </c>
      <c r="E58" s="218"/>
      <c r="F58" s="218"/>
      <c r="G58" s="218"/>
      <c r="H58" s="218"/>
      <c r="I58" s="222"/>
    </row>
    <row r="59" s="206" customFormat="1" ht="19.5" customHeight="1" spans="1:9">
      <c r="A59" s="219" t="s">
        <v>83</v>
      </c>
      <c r="B59" s="82">
        <v>2</v>
      </c>
      <c r="C59" s="82">
        <v>712.11</v>
      </c>
      <c r="D59" s="220">
        <f t="shared" si="6"/>
        <v>710.11</v>
      </c>
      <c r="E59" s="218"/>
      <c r="F59" s="218"/>
      <c r="G59" s="218"/>
      <c r="H59" s="218"/>
      <c r="I59" s="222">
        <f t="shared" si="5"/>
        <v>355.055</v>
      </c>
    </row>
    <row r="60" s="206" customFormat="1" ht="19.5" customHeight="1" spans="1:9">
      <c r="A60" s="219" t="s">
        <v>84</v>
      </c>
      <c r="B60" s="82">
        <v>22</v>
      </c>
      <c r="C60" s="82">
        <v>295.5</v>
      </c>
      <c r="D60" s="220">
        <f t="shared" si="6"/>
        <v>273.5</v>
      </c>
      <c r="E60" s="218"/>
      <c r="F60" s="218"/>
      <c r="G60" s="218"/>
      <c r="H60" s="218"/>
      <c r="I60" s="222">
        <f t="shared" si="5"/>
        <v>12.4318181818182</v>
      </c>
    </row>
    <row r="61" s="206" customFormat="1" ht="19.5" customHeight="1" spans="1:9">
      <c r="A61" s="219" t="s">
        <v>85</v>
      </c>
      <c r="B61" s="82"/>
      <c r="C61" s="82">
        <v>11.5</v>
      </c>
      <c r="D61" s="220">
        <f t="shared" si="6"/>
        <v>11.5</v>
      </c>
      <c r="E61" s="218"/>
      <c r="F61" s="218"/>
      <c r="G61" s="218"/>
      <c r="H61" s="218"/>
      <c r="I61" s="222"/>
    </row>
    <row r="62" s="206" customFormat="1" ht="19.5" customHeight="1" spans="1:9">
      <c r="A62" s="219" t="s">
        <v>86</v>
      </c>
      <c r="B62" s="82">
        <v>88378</v>
      </c>
      <c r="C62" s="82">
        <v>23227</v>
      </c>
      <c r="D62" s="220">
        <f t="shared" si="6"/>
        <v>-65151</v>
      </c>
      <c r="E62" s="218"/>
      <c r="F62" s="218"/>
      <c r="G62" s="218"/>
      <c r="H62" s="218"/>
      <c r="I62" s="222">
        <f t="shared" si="5"/>
        <v>-0.737185724954174</v>
      </c>
    </row>
    <row r="63" s="206" customFormat="1" ht="19.5" customHeight="1" spans="1:9">
      <c r="A63" s="219" t="s">
        <v>87</v>
      </c>
      <c r="B63" s="82">
        <v>123765</v>
      </c>
      <c r="C63" s="82">
        <v>31000</v>
      </c>
      <c r="D63" s="220">
        <f t="shared" si="6"/>
        <v>-92765</v>
      </c>
      <c r="E63" s="218"/>
      <c r="F63" s="218"/>
      <c r="G63" s="218"/>
      <c r="H63" s="218"/>
      <c r="I63" s="222">
        <f t="shared" si="5"/>
        <v>-0.749525310063427</v>
      </c>
    </row>
    <row r="64" s="206" customFormat="1" ht="19.5" customHeight="1" spans="1:9">
      <c r="A64" s="219" t="s">
        <v>88</v>
      </c>
      <c r="B64" s="82"/>
      <c r="C64" s="82"/>
      <c r="D64" s="220">
        <f t="shared" si="6"/>
        <v>0</v>
      </c>
      <c r="E64" s="218"/>
      <c r="F64" s="218"/>
      <c r="G64" s="218"/>
      <c r="H64" s="218"/>
      <c r="I64" s="222"/>
    </row>
    <row r="65" s="206" customFormat="1" ht="19.5" customHeight="1" spans="1:9">
      <c r="A65" s="219" t="s">
        <v>89</v>
      </c>
      <c r="B65" s="82"/>
      <c r="C65" s="82"/>
      <c r="D65" s="220">
        <f t="shared" si="6"/>
        <v>0</v>
      </c>
      <c r="E65" s="218"/>
      <c r="F65" s="218"/>
      <c r="G65" s="218"/>
      <c r="H65" s="218"/>
      <c r="I65" s="222"/>
    </row>
    <row r="66" s="206" customFormat="1" ht="19.5" customHeight="1" spans="1:9">
      <c r="A66" s="219" t="s">
        <v>90</v>
      </c>
      <c r="B66" s="82"/>
      <c r="C66" s="82">
        <v>50817</v>
      </c>
      <c r="D66" s="220">
        <f t="shared" si="6"/>
        <v>50817</v>
      </c>
      <c r="E66" s="218"/>
      <c r="F66" s="218"/>
      <c r="G66" s="218"/>
      <c r="H66" s="218"/>
      <c r="I66" s="222"/>
    </row>
    <row r="67" s="206" customFormat="1" ht="19.5" customHeight="1" spans="1:9">
      <c r="A67" s="159" t="s">
        <v>91</v>
      </c>
      <c r="B67" s="82"/>
      <c r="C67" s="82"/>
      <c r="D67" s="220">
        <f t="shared" si="6"/>
        <v>0</v>
      </c>
      <c r="E67" s="218"/>
      <c r="F67" s="218"/>
      <c r="G67" s="218"/>
      <c r="H67" s="218"/>
      <c r="I67" s="222"/>
    </row>
    <row r="68" s="206" customFormat="1" ht="19.5" customHeight="1" spans="1:9">
      <c r="A68" s="223" t="s">
        <v>92</v>
      </c>
      <c r="B68" s="224">
        <f>B4+B5+B62+B63+B66+B67</f>
        <v>562370</v>
      </c>
      <c r="C68" s="224">
        <f>C4+C5+C62+C63+C66+C67</f>
        <v>524420.59</v>
      </c>
      <c r="D68" s="225">
        <f t="shared" si="6"/>
        <v>-37949.41</v>
      </c>
      <c r="E68" s="218"/>
      <c r="F68" s="218"/>
      <c r="G68" s="218"/>
      <c r="H68" s="218">
        <v>3956</v>
      </c>
      <c r="I68" s="222">
        <f t="shared" si="5"/>
        <v>-0.0674812134359942</v>
      </c>
    </row>
    <row r="69" s="206" customFormat="1" ht="19.5" customHeight="1" spans="1:9">
      <c r="A69" s="223"/>
      <c r="B69" s="82"/>
      <c r="C69" s="82"/>
      <c r="D69" s="220">
        <f t="shared" si="6"/>
        <v>0</v>
      </c>
      <c r="E69" s="218"/>
      <c r="F69" s="218"/>
      <c r="G69" s="218"/>
      <c r="H69" s="218"/>
      <c r="I69" s="222"/>
    </row>
    <row r="70" s="206" customFormat="1" ht="19.5" customHeight="1" spans="1:9">
      <c r="A70" s="67" t="s">
        <v>93</v>
      </c>
      <c r="B70" s="129">
        <f>SUM(B71:B75)</f>
        <v>562370</v>
      </c>
      <c r="C70" s="129">
        <f>SUM(C71:C73)</f>
        <v>505212</v>
      </c>
      <c r="D70" s="225">
        <f t="shared" si="6"/>
        <v>-57158</v>
      </c>
      <c r="E70" s="218"/>
      <c r="F70" s="218"/>
      <c r="G70" s="218"/>
      <c r="H70" s="218"/>
      <c r="I70" s="222">
        <f t="shared" si="5"/>
        <v>-0.101637711826733</v>
      </c>
    </row>
    <row r="71" s="206" customFormat="1" ht="19.5" customHeight="1" spans="1:9">
      <c r="A71" s="219" t="s">
        <v>94</v>
      </c>
      <c r="B71" s="203">
        <v>535934</v>
      </c>
      <c r="C71" s="203">
        <v>468111</v>
      </c>
      <c r="D71" s="220">
        <f t="shared" si="6"/>
        <v>-67823</v>
      </c>
      <c r="E71" s="218"/>
      <c r="F71" s="218"/>
      <c r="G71" s="218"/>
      <c r="H71" s="218"/>
      <c r="I71" s="222">
        <f t="shared" si="5"/>
        <v>-0.126551030537342</v>
      </c>
    </row>
    <row r="72" s="206" customFormat="1" ht="19.5" customHeight="1" spans="1:9">
      <c r="A72" s="159" t="s">
        <v>95</v>
      </c>
      <c r="B72" s="203"/>
      <c r="C72" s="203">
        <v>33415</v>
      </c>
      <c r="D72" s="220">
        <f t="shared" si="6"/>
        <v>33415</v>
      </c>
      <c r="E72" s="226"/>
      <c r="F72" s="226"/>
      <c r="G72" s="226"/>
      <c r="H72" s="226"/>
      <c r="I72" s="222"/>
    </row>
    <row r="73" ht="19.5" customHeight="1" spans="1:9">
      <c r="A73" s="121" t="s">
        <v>96</v>
      </c>
      <c r="B73" s="203">
        <v>3686</v>
      </c>
      <c r="C73" s="203">
        <v>3686</v>
      </c>
      <c r="D73" s="220">
        <f t="shared" si="6"/>
        <v>0</v>
      </c>
      <c r="E73" s="226"/>
      <c r="F73" s="226"/>
      <c r="G73" s="226"/>
      <c r="H73" s="226"/>
      <c r="I73" s="222">
        <f>D73/B73</f>
        <v>0</v>
      </c>
    </row>
    <row r="74" ht="19.5" customHeight="1" spans="1:9">
      <c r="A74" s="121" t="s">
        <v>97</v>
      </c>
      <c r="B74" s="203">
        <v>20000</v>
      </c>
      <c r="C74" s="203">
        <v>0</v>
      </c>
      <c r="D74" s="220">
        <f t="shared" si="6"/>
        <v>-20000</v>
      </c>
      <c r="E74" s="226"/>
      <c r="F74" s="226"/>
      <c r="G74" s="226"/>
      <c r="H74" s="226"/>
      <c r="I74" s="222">
        <f>D74/B74</f>
        <v>-1</v>
      </c>
    </row>
    <row r="75" ht="19.5" customHeight="1" spans="1:9">
      <c r="A75" s="121" t="s">
        <v>98</v>
      </c>
      <c r="B75" s="203">
        <v>2750</v>
      </c>
      <c r="C75" s="227">
        <v>0</v>
      </c>
      <c r="D75" s="220">
        <f t="shared" si="6"/>
        <v>-2750</v>
      </c>
      <c r="E75" s="226"/>
      <c r="F75" s="226"/>
      <c r="G75" s="226"/>
      <c r="H75" s="226"/>
      <c r="I75" s="222">
        <f>D75/B75</f>
        <v>-1</v>
      </c>
    </row>
    <row r="76" ht="19.5" customHeight="1" spans="1:9">
      <c r="A76" s="228" t="s">
        <v>99</v>
      </c>
      <c r="B76" s="129">
        <v>0</v>
      </c>
      <c r="C76" s="129">
        <f>C68-C70</f>
        <v>19208.59</v>
      </c>
      <c r="D76" s="29">
        <f>D68-D70</f>
        <v>19208.59</v>
      </c>
      <c r="E76" s="226"/>
      <c r="F76" s="226"/>
      <c r="G76" s="226"/>
      <c r="H76" s="226"/>
      <c r="I76" s="222"/>
    </row>
    <row r="77" spans="1:9">
      <c r="A77" s="229"/>
      <c r="B77" s="197"/>
      <c r="D77" s="230"/>
      <c r="E77" s="230"/>
      <c r="F77" s="230"/>
      <c r="G77" s="230"/>
      <c r="H77" s="230"/>
      <c r="I77" s="231"/>
    </row>
    <row r="78" spans="1:9">
      <c r="A78" s="229"/>
      <c r="B78" s="197"/>
      <c r="D78" s="230"/>
      <c r="E78" s="230"/>
      <c r="F78" s="230"/>
      <c r="G78" s="230"/>
      <c r="H78" s="230"/>
      <c r="I78" s="231"/>
    </row>
    <row r="79" spans="1:9">
      <c r="A79" s="229"/>
      <c r="B79" s="197"/>
      <c r="D79" s="230"/>
      <c r="E79" s="230"/>
      <c r="F79" s="230"/>
      <c r="G79" s="230"/>
      <c r="H79" s="230"/>
      <c r="I79" s="231"/>
    </row>
    <row r="80" spans="1:9">
      <c r="A80" s="229"/>
      <c r="B80" s="197"/>
      <c r="D80" s="230"/>
      <c r="E80" s="230"/>
      <c r="F80" s="230"/>
      <c r="G80" s="230"/>
      <c r="H80" s="230"/>
      <c r="I80" s="231"/>
    </row>
    <row r="81" spans="1:9">
      <c r="A81" s="229"/>
      <c r="B81" s="197"/>
      <c r="D81" s="230"/>
      <c r="E81" s="230"/>
      <c r="F81" s="230"/>
      <c r="G81" s="230"/>
      <c r="H81" s="230"/>
      <c r="I81" s="231"/>
    </row>
    <row r="82" spans="1:9">
      <c r="A82" s="229"/>
      <c r="B82" s="197"/>
      <c r="D82" s="230"/>
      <c r="E82" s="230"/>
      <c r="F82" s="230"/>
      <c r="G82" s="230"/>
      <c r="H82" s="230"/>
      <c r="I82" s="231"/>
    </row>
    <row r="83" spans="1:9">
      <c r="A83" s="229"/>
      <c r="B83" s="197"/>
      <c r="D83" s="230"/>
      <c r="E83" s="230"/>
      <c r="F83" s="230"/>
      <c r="G83" s="230"/>
      <c r="H83" s="230"/>
      <c r="I83" s="231"/>
    </row>
  </sheetData>
  <mergeCells count="1">
    <mergeCell ref="A1:I1"/>
  </mergeCells>
  <printOptions horizontalCentered="1"/>
  <pageMargins left="0.389583333333333" right="0.200694444444444" top="0.790972222222222" bottom="0.806944444444444" header="0.511805555555556" footer="0.511805555555556"/>
  <pageSetup paperSize="9" scale="95" orientation="landscape" horizontalDpi="600" verticalDpi="600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7"/>
  <sheetViews>
    <sheetView showZeros="0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D17" sqref="D17"/>
    </sheetView>
  </sheetViews>
  <sheetFormatPr defaultColWidth="9" defaultRowHeight="14.25" outlineLevelCol="3"/>
  <cols>
    <col min="1" max="1" width="45.5" style="148" customWidth="1"/>
    <col min="2" max="2" width="29.5" style="148" customWidth="1"/>
    <col min="3" max="3" width="23.375" style="194" customWidth="1"/>
    <col min="4" max="4" width="24.125" style="195" customWidth="1"/>
    <col min="5" max="16384" width="9" style="148"/>
  </cols>
  <sheetData>
    <row r="1" ht="30" customHeight="1" spans="1:4">
      <c r="A1" s="196" t="s">
        <v>6</v>
      </c>
      <c r="B1" s="196"/>
      <c r="C1" s="196"/>
      <c r="D1" s="196"/>
    </row>
    <row r="2" ht="17" customHeight="1" spans="1:4">
      <c r="A2" s="197"/>
      <c r="B2" s="198"/>
      <c r="C2" s="198"/>
      <c r="D2" s="98" t="s">
        <v>100</v>
      </c>
    </row>
    <row r="3" ht="18.75" customHeight="1" spans="1:4">
      <c r="A3" s="28" t="s">
        <v>101</v>
      </c>
      <c r="B3" s="28" t="s">
        <v>21</v>
      </c>
      <c r="C3" s="28" t="s">
        <v>22</v>
      </c>
      <c r="D3" s="28"/>
    </row>
    <row r="4" ht="21" customHeight="1" spans="1:4">
      <c r="A4" s="28"/>
      <c r="B4" s="28"/>
      <c r="C4" s="28" t="s">
        <v>102</v>
      </c>
      <c r="D4" s="129" t="s">
        <v>103</v>
      </c>
    </row>
    <row r="5" ht="21.95" customHeight="1" spans="1:4">
      <c r="A5" s="199" t="s">
        <v>104</v>
      </c>
      <c r="B5" s="200">
        <f>B6+B22</f>
        <v>80960</v>
      </c>
      <c r="C5" s="129">
        <f>C6+C22</f>
        <v>63485</v>
      </c>
      <c r="D5" s="129">
        <f t="shared" ref="D5:D28" si="0">C5-B5</f>
        <v>-17475</v>
      </c>
    </row>
    <row r="6" ht="21.95" customHeight="1" spans="1:4">
      <c r="A6" s="201" t="s">
        <v>105</v>
      </c>
      <c r="B6" s="202">
        <f>SUM(B7:B21)</f>
        <v>30240</v>
      </c>
      <c r="C6" s="203">
        <f>SUM(C7:C21)</f>
        <v>27309</v>
      </c>
      <c r="D6" s="203">
        <f t="shared" si="0"/>
        <v>-2931</v>
      </c>
    </row>
    <row r="7" ht="21.95" customHeight="1" spans="1:4">
      <c r="A7" s="201" t="s">
        <v>106</v>
      </c>
      <c r="B7" s="202">
        <v>8740</v>
      </c>
      <c r="C7" s="203">
        <v>9478</v>
      </c>
      <c r="D7" s="203">
        <f t="shared" si="0"/>
        <v>738</v>
      </c>
    </row>
    <row r="8" ht="21.95" hidden="1" customHeight="1" spans="1:4">
      <c r="A8" s="201" t="s">
        <v>107</v>
      </c>
      <c r="B8" s="203"/>
      <c r="C8" s="203"/>
      <c r="D8" s="203">
        <f t="shared" si="0"/>
        <v>0</v>
      </c>
    </row>
    <row r="9" ht="21.95" customHeight="1" spans="1:4">
      <c r="A9" s="201" t="s">
        <v>108</v>
      </c>
      <c r="B9" s="202">
        <v>2150</v>
      </c>
      <c r="C9" s="202">
        <v>3476</v>
      </c>
      <c r="D9" s="203">
        <f t="shared" si="0"/>
        <v>1326</v>
      </c>
    </row>
    <row r="10" ht="21.95" customHeight="1" spans="1:4">
      <c r="A10" s="201" t="s">
        <v>109</v>
      </c>
      <c r="B10" s="202">
        <v>550</v>
      </c>
      <c r="C10" s="202">
        <v>963</v>
      </c>
      <c r="D10" s="203">
        <f t="shared" si="0"/>
        <v>413</v>
      </c>
    </row>
    <row r="11" ht="21.95" customHeight="1" spans="1:4">
      <c r="A11" s="201" t="s">
        <v>110</v>
      </c>
      <c r="B11" s="202">
        <v>320</v>
      </c>
      <c r="C11" s="202">
        <v>308</v>
      </c>
      <c r="D11" s="203">
        <f t="shared" si="0"/>
        <v>-12</v>
      </c>
    </row>
    <row r="12" ht="21.95" customHeight="1" spans="1:4">
      <c r="A12" s="201" t="s">
        <v>111</v>
      </c>
      <c r="B12" s="202">
        <v>1700</v>
      </c>
      <c r="C12" s="202">
        <v>1490</v>
      </c>
      <c r="D12" s="203">
        <f t="shared" si="0"/>
        <v>-210</v>
      </c>
    </row>
    <row r="13" ht="21.95" customHeight="1" spans="1:4">
      <c r="A13" s="201" t="s">
        <v>112</v>
      </c>
      <c r="B13" s="202">
        <v>1200</v>
      </c>
      <c r="C13" s="202">
        <v>885</v>
      </c>
      <c r="D13" s="203">
        <f t="shared" si="0"/>
        <v>-315</v>
      </c>
    </row>
    <row r="14" ht="21.95" customHeight="1" spans="1:4">
      <c r="A14" s="201" t="s">
        <v>113</v>
      </c>
      <c r="B14" s="202">
        <v>850</v>
      </c>
      <c r="C14" s="202">
        <v>161</v>
      </c>
      <c r="D14" s="203">
        <f t="shared" si="0"/>
        <v>-689</v>
      </c>
    </row>
    <row r="15" ht="21.95" customHeight="1" spans="1:4">
      <c r="A15" s="201" t="s">
        <v>114</v>
      </c>
      <c r="B15" s="202">
        <v>2800</v>
      </c>
      <c r="C15" s="202">
        <v>4295</v>
      </c>
      <c r="D15" s="203">
        <f t="shared" si="0"/>
        <v>1495</v>
      </c>
    </row>
    <row r="16" ht="21.95" customHeight="1" spans="1:4">
      <c r="A16" s="201" t="s">
        <v>115</v>
      </c>
      <c r="B16" s="202">
        <v>1200</v>
      </c>
      <c r="C16" s="202">
        <v>1091</v>
      </c>
      <c r="D16" s="203">
        <f t="shared" si="0"/>
        <v>-109</v>
      </c>
    </row>
    <row r="17" ht="21.95" customHeight="1" spans="1:4">
      <c r="A17" s="201" t="s">
        <v>116</v>
      </c>
      <c r="B17" s="202">
        <v>30</v>
      </c>
      <c r="C17" s="202">
        <v>35</v>
      </c>
      <c r="D17" s="203">
        <f t="shared" si="0"/>
        <v>5</v>
      </c>
    </row>
    <row r="18" ht="21.95" customHeight="1" spans="1:4">
      <c r="A18" s="201" t="s">
        <v>117</v>
      </c>
      <c r="B18" s="202">
        <v>800</v>
      </c>
      <c r="C18" s="202">
        <v>437</v>
      </c>
      <c r="D18" s="203">
        <f t="shared" si="0"/>
        <v>-363</v>
      </c>
    </row>
    <row r="19" ht="21.95" customHeight="1" spans="1:4">
      <c r="A19" s="201" t="s">
        <v>118</v>
      </c>
      <c r="B19" s="202">
        <v>4400</v>
      </c>
      <c r="C19" s="202">
        <v>1040</v>
      </c>
      <c r="D19" s="203">
        <f t="shared" si="0"/>
        <v>-3360</v>
      </c>
    </row>
    <row r="20" s="148" customFormat="1" ht="21.95" customHeight="1" spans="1:4">
      <c r="A20" s="201" t="s">
        <v>119</v>
      </c>
      <c r="B20" s="202">
        <v>5500</v>
      </c>
      <c r="C20" s="202">
        <v>3650</v>
      </c>
      <c r="D20" s="203">
        <f t="shared" si="0"/>
        <v>-1850</v>
      </c>
    </row>
    <row r="21" ht="21.95" customHeight="1" spans="1:4">
      <c r="A21" s="201" t="s">
        <v>120</v>
      </c>
      <c r="B21" s="202"/>
      <c r="C21" s="202"/>
      <c r="D21" s="203">
        <f t="shared" si="0"/>
        <v>0</v>
      </c>
    </row>
    <row r="22" ht="21.95" customHeight="1" spans="1:4">
      <c r="A22" s="201" t="s">
        <v>121</v>
      </c>
      <c r="B22" s="202">
        <f>SUM(B23:B28)</f>
        <v>50720</v>
      </c>
      <c r="C22" s="202">
        <f>SUM(C23:C28)</f>
        <v>36176</v>
      </c>
      <c r="D22" s="203">
        <f t="shared" si="0"/>
        <v>-14544</v>
      </c>
    </row>
    <row r="23" ht="21.95" customHeight="1" spans="1:4">
      <c r="A23" s="201" t="s">
        <v>122</v>
      </c>
      <c r="B23" s="202">
        <v>2100</v>
      </c>
      <c r="C23" s="202">
        <v>2015</v>
      </c>
      <c r="D23" s="203">
        <f t="shared" si="0"/>
        <v>-85</v>
      </c>
    </row>
    <row r="24" ht="21.95" customHeight="1" spans="1:4">
      <c r="A24" s="201" t="s">
        <v>123</v>
      </c>
      <c r="B24" s="202">
        <v>2200</v>
      </c>
      <c r="C24" s="202">
        <v>2474</v>
      </c>
      <c r="D24" s="203">
        <f t="shared" si="0"/>
        <v>274</v>
      </c>
    </row>
    <row r="25" ht="21.95" customHeight="1" spans="1:4">
      <c r="A25" s="201" t="s">
        <v>124</v>
      </c>
      <c r="B25" s="202">
        <v>6500</v>
      </c>
      <c r="C25" s="202">
        <v>4616</v>
      </c>
      <c r="D25" s="203">
        <f t="shared" si="0"/>
        <v>-1884</v>
      </c>
    </row>
    <row r="26" ht="21.95" customHeight="1" spans="1:4">
      <c r="A26" s="201" t="s">
        <v>125</v>
      </c>
      <c r="B26" s="202">
        <v>400</v>
      </c>
      <c r="C26" s="202">
        <v>60</v>
      </c>
      <c r="D26" s="203">
        <f t="shared" si="0"/>
        <v>-340</v>
      </c>
    </row>
    <row r="27" ht="21.95" customHeight="1" spans="1:4">
      <c r="A27" s="201" t="s">
        <v>126</v>
      </c>
      <c r="B27" s="204">
        <v>39420</v>
      </c>
      <c r="C27" s="202">
        <v>26454</v>
      </c>
      <c r="D27" s="203">
        <f t="shared" si="0"/>
        <v>-12966</v>
      </c>
    </row>
    <row r="28" ht="21.95" customHeight="1" spans="1:4">
      <c r="A28" s="201" t="s">
        <v>127</v>
      </c>
      <c r="B28" s="202">
        <v>100</v>
      </c>
      <c r="C28" s="202">
        <v>557</v>
      </c>
      <c r="D28" s="203">
        <f t="shared" si="0"/>
        <v>457</v>
      </c>
    </row>
    <row r="29" ht="23.25" customHeight="1" spans="1:4">
      <c r="A29" s="197"/>
      <c r="B29" s="197"/>
      <c r="C29" s="197"/>
      <c r="D29" s="205"/>
    </row>
    <row r="30" spans="1:4">
      <c r="A30" s="197"/>
      <c r="B30" s="197"/>
      <c r="C30" s="197"/>
      <c r="D30" s="205"/>
    </row>
    <row r="31" spans="1:4">
      <c r="A31" s="197"/>
      <c r="B31" s="197"/>
      <c r="C31" s="197"/>
      <c r="D31" s="205"/>
    </row>
    <row r="32" spans="1:4">
      <c r="A32" s="197"/>
      <c r="B32" s="197"/>
      <c r="C32" s="197"/>
      <c r="D32" s="205"/>
    </row>
    <row r="33" spans="1:4">
      <c r="A33" s="197"/>
      <c r="B33" s="197"/>
      <c r="C33" s="197"/>
      <c r="D33" s="205"/>
    </row>
    <row r="34" spans="1:4">
      <c r="A34" s="197"/>
      <c r="B34" s="197"/>
      <c r="C34" s="197"/>
      <c r="D34" s="205"/>
    </row>
    <row r="35" spans="1:4">
      <c r="A35" s="197"/>
      <c r="B35" s="197"/>
      <c r="C35" s="197"/>
      <c r="D35" s="205"/>
    </row>
    <row r="36" spans="1:4">
      <c r="A36" s="197"/>
      <c r="B36" s="197"/>
      <c r="C36" s="197"/>
      <c r="D36" s="205"/>
    </row>
    <row r="37" spans="1:4">
      <c r="A37" s="197"/>
      <c r="B37" s="197"/>
      <c r="C37" s="197"/>
      <c r="D37" s="205"/>
    </row>
    <row r="38" spans="1:4">
      <c r="A38" s="197"/>
      <c r="B38" s="197"/>
      <c r="C38" s="197"/>
      <c r="D38" s="205"/>
    </row>
    <row r="39" spans="1:4">
      <c r="A39" s="197"/>
      <c r="B39" s="197"/>
      <c r="C39" s="197"/>
      <c r="D39" s="205"/>
    </row>
    <row r="40" spans="1:4">
      <c r="A40" s="197"/>
      <c r="B40" s="197"/>
      <c r="C40" s="197"/>
      <c r="D40" s="205"/>
    </row>
    <row r="41" spans="1:4">
      <c r="A41" s="197"/>
      <c r="B41" s="197"/>
      <c r="C41" s="197"/>
      <c r="D41" s="205"/>
    </row>
    <row r="42" spans="1:4">
      <c r="A42" s="197"/>
      <c r="B42" s="197"/>
      <c r="C42" s="197"/>
      <c r="D42" s="205"/>
    </row>
    <row r="43" spans="1:4">
      <c r="A43" s="197"/>
      <c r="B43" s="197"/>
      <c r="C43" s="197"/>
      <c r="D43" s="205"/>
    </row>
    <row r="44" spans="1:4">
      <c r="A44" s="197"/>
      <c r="B44" s="197"/>
      <c r="C44" s="197"/>
      <c r="D44" s="205"/>
    </row>
    <row r="45" spans="1:4">
      <c r="A45" s="197"/>
      <c r="B45" s="197"/>
      <c r="C45" s="197"/>
      <c r="D45" s="205"/>
    </row>
    <row r="46" spans="1:4">
      <c r="A46" s="197"/>
      <c r="B46" s="197"/>
      <c r="C46" s="197"/>
      <c r="D46" s="205"/>
    </row>
    <row r="47" spans="1:4">
      <c r="A47" s="197"/>
      <c r="B47" s="197"/>
      <c r="C47" s="197"/>
      <c r="D47" s="205"/>
    </row>
    <row r="48" spans="1:4">
      <c r="A48" s="197"/>
      <c r="B48" s="197"/>
      <c r="C48" s="197"/>
      <c r="D48" s="205"/>
    </row>
    <row r="49" spans="1:4">
      <c r="A49" s="197"/>
      <c r="B49" s="197"/>
      <c r="C49" s="197"/>
      <c r="D49" s="205"/>
    </row>
    <row r="50" spans="1:4">
      <c r="A50" s="197"/>
      <c r="B50" s="197"/>
      <c r="C50" s="197"/>
      <c r="D50" s="205"/>
    </row>
    <row r="51" spans="1:4">
      <c r="A51" s="197"/>
      <c r="B51" s="197"/>
      <c r="C51" s="197"/>
      <c r="D51" s="205"/>
    </row>
    <row r="52" spans="1:4">
      <c r="A52" s="197"/>
      <c r="B52" s="197"/>
      <c r="C52" s="197"/>
      <c r="D52" s="205"/>
    </row>
    <row r="53" spans="1:4">
      <c r="A53" s="197"/>
      <c r="B53" s="197"/>
      <c r="C53" s="197"/>
      <c r="D53" s="205"/>
    </row>
    <row r="54" spans="1:4">
      <c r="A54" s="197"/>
      <c r="B54" s="197"/>
      <c r="C54" s="197"/>
      <c r="D54" s="205"/>
    </row>
    <row r="55" spans="1:4">
      <c r="A55" s="197"/>
      <c r="B55" s="197"/>
      <c r="C55" s="197"/>
      <c r="D55" s="205"/>
    </row>
    <row r="56" spans="1:4">
      <c r="A56" s="197"/>
      <c r="B56" s="197"/>
      <c r="C56" s="197"/>
      <c r="D56" s="205"/>
    </row>
    <row r="57" spans="1:4">
      <c r="A57" s="197"/>
      <c r="B57" s="197"/>
      <c r="C57" s="197"/>
      <c r="D57" s="205"/>
    </row>
    <row r="58" spans="1:4">
      <c r="A58" s="197"/>
      <c r="B58" s="197"/>
      <c r="C58" s="197"/>
      <c r="D58" s="205"/>
    </row>
    <row r="59" spans="1:4">
      <c r="A59" s="197"/>
      <c r="B59" s="197"/>
      <c r="C59" s="197"/>
      <c r="D59" s="205"/>
    </row>
    <row r="60" spans="1:4">
      <c r="A60" s="197"/>
      <c r="B60" s="197"/>
      <c r="C60" s="197"/>
      <c r="D60" s="205"/>
    </row>
    <row r="61" spans="1:4">
      <c r="A61" s="197"/>
      <c r="B61" s="197"/>
      <c r="C61" s="197"/>
      <c r="D61" s="205"/>
    </row>
    <row r="62" spans="1:4">
      <c r="A62" s="197"/>
      <c r="B62" s="197"/>
      <c r="C62" s="197"/>
      <c r="D62" s="205"/>
    </row>
    <row r="63" spans="1:4">
      <c r="A63" s="197"/>
      <c r="B63" s="197"/>
      <c r="C63" s="197"/>
      <c r="D63" s="205"/>
    </row>
    <row r="64" spans="1:4">
      <c r="A64" s="197"/>
      <c r="B64" s="197"/>
      <c r="C64" s="197"/>
      <c r="D64" s="205"/>
    </row>
    <row r="65" spans="1:4">
      <c r="A65" s="197"/>
      <c r="B65" s="197"/>
      <c r="C65" s="197"/>
      <c r="D65" s="205"/>
    </row>
    <row r="66" spans="1:4">
      <c r="A66" s="197"/>
      <c r="B66" s="197"/>
      <c r="C66" s="197"/>
      <c r="D66" s="205"/>
    </row>
    <row r="67" spans="1:4">
      <c r="A67" s="197"/>
      <c r="B67" s="197"/>
      <c r="C67" s="197"/>
      <c r="D67" s="205"/>
    </row>
    <row r="68" spans="1:4">
      <c r="A68" s="197"/>
      <c r="B68" s="197"/>
      <c r="C68" s="197"/>
      <c r="D68" s="205"/>
    </row>
    <row r="69" spans="1:4">
      <c r="A69" s="197"/>
      <c r="B69" s="197"/>
      <c r="C69" s="197"/>
      <c r="D69" s="205"/>
    </row>
    <row r="70" spans="1:4">
      <c r="A70" s="197"/>
      <c r="B70" s="197"/>
      <c r="C70" s="197"/>
      <c r="D70" s="205"/>
    </row>
    <row r="71" spans="1:4">
      <c r="A71" s="197"/>
      <c r="B71" s="197"/>
      <c r="C71" s="197"/>
      <c r="D71" s="205"/>
    </row>
    <row r="72" spans="1:4">
      <c r="A72" s="197"/>
      <c r="B72" s="197"/>
      <c r="C72" s="197"/>
      <c r="D72" s="205"/>
    </row>
    <row r="73" spans="1:4">
      <c r="A73" s="197"/>
      <c r="B73" s="197"/>
      <c r="C73" s="197"/>
      <c r="D73" s="205"/>
    </row>
    <row r="74" spans="1:4">
      <c r="A74" s="197"/>
      <c r="B74" s="197"/>
      <c r="C74" s="197"/>
      <c r="D74" s="205"/>
    </row>
    <row r="75" spans="1:4">
      <c r="A75" s="197"/>
      <c r="B75" s="197"/>
      <c r="C75" s="197"/>
      <c r="D75" s="205"/>
    </row>
    <row r="76" spans="1:4">
      <c r="A76" s="197"/>
      <c r="B76" s="197"/>
      <c r="C76" s="197"/>
      <c r="D76" s="205"/>
    </row>
    <row r="77" spans="1:4">
      <c r="A77" s="197"/>
      <c r="B77" s="197"/>
      <c r="C77" s="197"/>
      <c r="D77" s="205"/>
    </row>
    <row r="78" spans="1:4">
      <c r="A78" s="197"/>
      <c r="B78" s="197"/>
      <c r="C78" s="197"/>
      <c r="D78" s="205"/>
    </row>
    <row r="79" spans="1:4">
      <c r="A79" s="197"/>
      <c r="B79" s="197"/>
      <c r="C79" s="197"/>
      <c r="D79" s="205"/>
    </row>
    <row r="80" spans="1:4">
      <c r="A80" s="197"/>
      <c r="B80" s="197"/>
      <c r="C80" s="197"/>
      <c r="D80" s="205"/>
    </row>
    <row r="81" spans="1:4">
      <c r="A81" s="197"/>
      <c r="B81" s="197"/>
      <c r="C81" s="197"/>
      <c r="D81" s="205"/>
    </row>
    <row r="82" spans="1:4">
      <c r="A82" s="197"/>
      <c r="B82" s="197"/>
      <c r="C82" s="197"/>
      <c r="D82" s="205"/>
    </row>
    <row r="83" spans="1:4">
      <c r="A83" s="197"/>
      <c r="B83" s="197"/>
      <c r="C83" s="197"/>
      <c r="D83" s="205"/>
    </row>
    <row r="84" spans="1:4">
      <c r="A84" s="197"/>
      <c r="B84" s="197"/>
      <c r="C84" s="197"/>
      <c r="D84" s="205"/>
    </row>
    <row r="85" spans="1:4">
      <c r="A85" s="197"/>
      <c r="B85" s="197"/>
      <c r="C85" s="197"/>
      <c r="D85" s="205"/>
    </row>
    <row r="86" spans="1:4">
      <c r="A86" s="197"/>
      <c r="B86" s="197"/>
      <c r="C86" s="197"/>
      <c r="D86" s="205"/>
    </row>
    <row r="87" spans="1:4">
      <c r="A87" s="197"/>
      <c r="B87" s="197"/>
      <c r="C87" s="197"/>
      <c r="D87" s="205"/>
    </row>
    <row r="88" spans="1:4">
      <c r="A88" s="197"/>
      <c r="B88" s="197"/>
      <c r="C88" s="197"/>
      <c r="D88" s="205"/>
    </row>
    <row r="89" spans="1:4">
      <c r="A89" s="197"/>
      <c r="B89" s="197"/>
      <c r="C89" s="197"/>
      <c r="D89" s="205"/>
    </row>
    <row r="90" spans="1:4">
      <c r="A90" s="197"/>
      <c r="B90" s="197"/>
      <c r="C90" s="197"/>
      <c r="D90" s="205"/>
    </row>
    <row r="91" spans="1:4">
      <c r="A91" s="197"/>
      <c r="B91" s="197"/>
      <c r="C91" s="197"/>
      <c r="D91" s="205"/>
    </row>
    <row r="92" spans="1:4">
      <c r="A92" s="197"/>
      <c r="B92" s="197"/>
      <c r="C92" s="197"/>
      <c r="D92" s="205"/>
    </row>
    <row r="93" spans="1:4">
      <c r="A93" s="197"/>
      <c r="B93" s="197"/>
      <c r="C93" s="197"/>
      <c r="D93" s="205"/>
    </row>
    <row r="94" spans="1:4">
      <c r="A94" s="197"/>
      <c r="B94" s="197"/>
      <c r="C94" s="197"/>
      <c r="D94" s="205"/>
    </row>
    <row r="95" spans="1:4">
      <c r="A95" s="197"/>
      <c r="B95" s="197"/>
      <c r="C95" s="197"/>
      <c r="D95" s="205"/>
    </row>
    <row r="96" spans="1:4">
      <c r="A96" s="197"/>
      <c r="B96" s="197"/>
      <c r="C96" s="197"/>
      <c r="D96" s="205"/>
    </row>
    <row r="97" spans="1:4">
      <c r="A97" s="197"/>
      <c r="B97" s="197"/>
      <c r="C97" s="197"/>
      <c r="D97" s="205"/>
    </row>
    <row r="98" spans="1:4">
      <c r="A98" s="197"/>
      <c r="B98" s="197"/>
      <c r="C98" s="197"/>
      <c r="D98" s="205"/>
    </row>
    <row r="99" spans="1:4">
      <c r="A99" s="197"/>
      <c r="B99" s="197"/>
      <c r="C99" s="197"/>
      <c r="D99" s="205"/>
    </row>
    <row r="100" spans="1:4">
      <c r="A100" s="197"/>
      <c r="B100" s="197"/>
      <c r="C100" s="197"/>
      <c r="D100" s="205"/>
    </row>
    <row r="101" spans="1:4">
      <c r="A101" s="197"/>
      <c r="B101" s="197"/>
      <c r="C101" s="197"/>
      <c r="D101" s="205"/>
    </row>
    <row r="102" spans="1:4">
      <c r="A102" s="197"/>
      <c r="B102" s="197"/>
      <c r="C102" s="197"/>
      <c r="D102" s="205"/>
    </row>
    <row r="103" spans="1:4">
      <c r="A103" s="197"/>
      <c r="B103" s="197"/>
      <c r="C103" s="197"/>
      <c r="D103" s="205"/>
    </row>
    <row r="104" spans="1:4">
      <c r="A104" s="197"/>
      <c r="B104" s="197"/>
      <c r="C104" s="197"/>
      <c r="D104" s="205"/>
    </row>
    <row r="105" spans="1:4">
      <c r="A105" s="197"/>
      <c r="B105" s="197"/>
      <c r="C105" s="197"/>
      <c r="D105" s="205"/>
    </row>
    <row r="106" spans="1:4">
      <c r="A106" s="197"/>
      <c r="B106" s="197"/>
      <c r="C106" s="197"/>
      <c r="D106" s="205"/>
    </row>
    <row r="107" spans="1:4">
      <c r="A107" s="197"/>
      <c r="B107" s="197"/>
      <c r="C107" s="197"/>
      <c r="D107" s="205"/>
    </row>
    <row r="108" spans="1:4">
      <c r="A108" s="197"/>
      <c r="B108" s="197"/>
      <c r="C108" s="197"/>
      <c r="D108" s="205"/>
    </row>
    <row r="109" spans="1:4">
      <c r="A109" s="197"/>
      <c r="B109" s="197"/>
      <c r="C109" s="197"/>
      <c r="D109" s="205"/>
    </row>
    <row r="110" spans="1:4">
      <c r="A110" s="197"/>
      <c r="B110" s="197"/>
      <c r="C110" s="197"/>
      <c r="D110" s="205"/>
    </row>
    <row r="111" spans="1:4">
      <c r="A111" s="197"/>
      <c r="B111" s="197"/>
      <c r="C111" s="197"/>
      <c r="D111" s="205"/>
    </row>
    <row r="112" spans="1:4">
      <c r="A112" s="197"/>
      <c r="B112" s="197"/>
      <c r="C112" s="197"/>
      <c r="D112" s="205"/>
    </row>
    <row r="113" spans="1:4">
      <c r="A113" s="197"/>
      <c r="B113" s="197"/>
      <c r="C113" s="197"/>
      <c r="D113" s="205"/>
    </row>
    <row r="114" spans="1:4">
      <c r="A114" s="197"/>
      <c r="B114" s="197"/>
      <c r="C114" s="197"/>
      <c r="D114" s="205"/>
    </row>
    <row r="115" spans="1:4">
      <c r="A115" s="197"/>
      <c r="B115" s="197"/>
      <c r="C115" s="197"/>
      <c r="D115" s="205"/>
    </row>
    <row r="116" spans="1:4">
      <c r="A116" s="197"/>
      <c r="B116" s="197"/>
      <c r="C116" s="197"/>
      <c r="D116" s="205"/>
    </row>
    <row r="117" spans="1:4">
      <c r="A117" s="197"/>
      <c r="B117" s="197"/>
      <c r="C117" s="197"/>
      <c r="D117" s="205"/>
    </row>
    <row r="118" spans="1:4">
      <c r="A118" s="197"/>
      <c r="B118" s="197"/>
      <c r="C118" s="197"/>
      <c r="D118" s="205"/>
    </row>
    <row r="119" spans="1:4">
      <c r="A119" s="197"/>
      <c r="B119" s="197"/>
      <c r="C119" s="197"/>
      <c r="D119" s="205"/>
    </row>
    <row r="120" spans="1:4">
      <c r="A120" s="197"/>
      <c r="B120" s="197"/>
      <c r="C120" s="197"/>
      <c r="D120" s="205"/>
    </row>
    <row r="121" spans="1:4">
      <c r="A121" s="197"/>
      <c r="B121" s="197"/>
      <c r="C121" s="197"/>
      <c r="D121" s="205"/>
    </row>
    <row r="122" spans="1:4">
      <c r="A122" s="197"/>
      <c r="B122" s="197"/>
      <c r="C122" s="197"/>
      <c r="D122" s="205"/>
    </row>
    <row r="123" spans="1:4">
      <c r="A123" s="197"/>
      <c r="B123" s="197"/>
      <c r="C123" s="197"/>
      <c r="D123" s="205"/>
    </row>
    <row r="124" spans="1:4">
      <c r="A124" s="197"/>
      <c r="B124" s="197"/>
      <c r="C124" s="197"/>
      <c r="D124" s="205"/>
    </row>
    <row r="125" spans="1:4">
      <c r="A125" s="197"/>
      <c r="B125" s="197"/>
      <c r="C125" s="197"/>
      <c r="D125" s="205"/>
    </row>
    <row r="126" spans="1:4">
      <c r="A126" s="197"/>
      <c r="B126" s="197"/>
      <c r="C126" s="197"/>
      <c r="D126" s="205"/>
    </row>
    <row r="127" spans="1:4">
      <c r="A127" s="197"/>
      <c r="B127" s="197"/>
      <c r="C127" s="197"/>
      <c r="D127" s="205"/>
    </row>
    <row r="128" spans="1:4">
      <c r="A128" s="197"/>
      <c r="B128" s="197"/>
      <c r="C128" s="197"/>
      <c r="D128" s="205"/>
    </row>
    <row r="129" spans="1:4">
      <c r="A129" s="197"/>
      <c r="B129" s="197"/>
      <c r="C129" s="197"/>
      <c r="D129" s="205"/>
    </row>
    <row r="130" spans="1:4">
      <c r="A130" s="197"/>
      <c r="B130" s="197"/>
      <c r="C130" s="197"/>
      <c r="D130" s="205"/>
    </row>
    <row r="131" spans="1:4">
      <c r="A131" s="197"/>
      <c r="B131" s="197"/>
      <c r="C131" s="197"/>
      <c r="D131" s="205"/>
    </row>
    <row r="132" spans="1:4">
      <c r="A132" s="197"/>
      <c r="B132" s="197"/>
      <c r="C132" s="197"/>
      <c r="D132" s="205"/>
    </row>
    <row r="133" spans="1:4">
      <c r="A133" s="197"/>
      <c r="B133" s="197"/>
      <c r="C133" s="197"/>
      <c r="D133" s="205"/>
    </row>
    <row r="134" spans="1:4">
      <c r="A134" s="197"/>
      <c r="B134" s="197"/>
      <c r="C134" s="197"/>
      <c r="D134" s="205"/>
    </row>
    <row r="135" spans="1:4">
      <c r="A135" s="197"/>
      <c r="B135" s="197"/>
      <c r="C135" s="197"/>
      <c r="D135" s="205"/>
    </row>
    <row r="136" spans="1:4">
      <c r="A136" s="197"/>
      <c r="B136" s="197"/>
      <c r="C136" s="197"/>
      <c r="D136" s="205"/>
    </row>
    <row r="137" spans="1:4">
      <c r="A137" s="197"/>
      <c r="B137" s="197"/>
      <c r="C137" s="197"/>
      <c r="D137" s="205"/>
    </row>
    <row r="138" spans="1:4">
      <c r="A138" s="197"/>
      <c r="B138" s="197"/>
      <c r="C138" s="197"/>
      <c r="D138" s="205"/>
    </row>
    <row r="139" spans="1:4">
      <c r="A139" s="197"/>
      <c r="B139" s="197"/>
      <c r="C139" s="197"/>
      <c r="D139" s="205"/>
    </row>
    <row r="140" spans="1:4">
      <c r="A140" s="197"/>
      <c r="B140" s="197"/>
      <c r="C140" s="197"/>
      <c r="D140" s="205"/>
    </row>
    <row r="141" spans="1:4">
      <c r="A141" s="197"/>
      <c r="B141" s="197"/>
      <c r="C141" s="197"/>
      <c r="D141" s="205"/>
    </row>
    <row r="142" spans="1:4">
      <c r="A142" s="197"/>
      <c r="B142" s="197"/>
      <c r="C142" s="197"/>
      <c r="D142" s="205"/>
    </row>
    <row r="143" spans="1:4">
      <c r="A143" s="197"/>
      <c r="B143" s="197"/>
      <c r="C143" s="197"/>
      <c r="D143" s="205"/>
    </row>
    <row r="144" spans="1:4">
      <c r="A144" s="197"/>
      <c r="B144" s="197"/>
      <c r="C144" s="197"/>
      <c r="D144" s="205"/>
    </row>
    <row r="145" spans="1:4">
      <c r="A145" s="197"/>
      <c r="B145" s="197"/>
      <c r="C145" s="197"/>
      <c r="D145" s="205"/>
    </row>
    <row r="146" spans="1:4">
      <c r="A146" s="197"/>
      <c r="B146" s="197"/>
      <c r="C146" s="197"/>
      <c r="D146" s="205"/>
    </row>
    <row r="147" spans="1:4">
      <c r="A147" s="197"/>
      <c r="B147" s="197"/>
      <c r="C147" s="197"/>
      <c r="D147" s="205"/>
    </row>
    <row r="148" spans="1:4">
      <c r="A148" s="197"/>
      <c r="B148" s="197"/>
      <c r="C148" s="197"/>
      <c r="D148" s="205"/>
    </row>
    <row r="149" spans="1:4">
      <c r="A149" s="197"/>
      <c r="B149" s="197"/>
      <c r="C149" s="197"/>
      <c r="D149" s="205"/>
    </row>
    <row r="150" spans="1:4">
      <c r="A150" s="197"/>
      <c r="B150" s="197"/>
      <c r="C150" s="197"/>
      <c r="D150" s="205"/>
    </row>
    <row r="151" spans="1:4">
      <c r="A151" s="197"/>
      <c r="B151" s="197"/>
      <c r="C151" s="197"/>
      <c r="D151" s="205"/>
    </row>
    <row r="152" spans="1:4">
      <c r="A152" s="197"/>
      <c r="B152" s="197"/>
      <c r="C152" s="197"/>
      <c r="D152" s="205"/>
    </row>
    <row r="153" spans="1:4">
      <c r="A153" s="197"/>
      <c r="B153" s="197"/>
      <c r="C153" s="197"/>
      <c r="D153" s="205"/>
    </row>
    <row r="154" spans="1:4">
      <c r="A154" s="197"/>
      <c r="B154" s="197"/>
      <c r="C154" s="197"/>
      <c r="D154" s="205"/>
    </row>
    <row r="155" spans="1:4">
      <c r="A155" s="197"/>
      <c r="B155" s="197"/>
      <c r="C155" s="197"/>
      <c r="D155" s="205"/>
    </row>
    <row r="156" spans="1:4">
      <c r="A156" s="197"/>
      <c r="B156" s="197"/>
      <c r="C156" s="197"/>
      <c r="D156" s="205"/>
    </row>
    <row r="157" spans="1:4">
      <c r="A157" s="197"/>
      <c r="B157" s="197"/>
      <c r="C157" s="197"/>
      <c r="D157" s="205"/>
    </row>
    <row r="158" spans="1:4">
      <c r="A158" s="197"/>
      <c r="B158" s="197"/>
      <c r="C158" s="197"/>
      <c r="D158" s="205"/>
    </row>
    <row r="159" spans="1:4">
      <c r="A159" s="197"/>
      <c r="B159" s="197"/>
      <c r="C159" s="197"/>
      <c r="D159" s="205"/>
    </row>
    <row r="160" spans="1:4">
      <c r="A160" s="197"/>
      <c r="B160" s="197"/>
      <c r="C160" s="197"/>
      <c r="D160" s="205"/>
    </row>
    <row r="161" spans="1:4">
      <c r="A161" s="197"/>
      <c r="B161" s="197"/>
      <c r="C161" s="197"/>
      <c r="D161" s="205"/>
    </row>
    <row r="162" spans="1:4">
      <c r="A162" s="197"/>
      <c r="B162" s="197"/>
      <c r="C162" s="197"/>
      <c r="D162" s="205"/>
    </row>
    <row r="163" spans="1:4">
      <c r="A163" s="197"/>
      <c r="B163" s="197"/>
      <c r="C163" s="197"/>
      <c r="D163" s="205"/>
    </row>
    <row r="164" spans="1:4">
      <c r="A164" s="197"/>
      <c r="B164" s="197"/>
      <c r="C164" s="197"/>
      <c r="D164" s="205"/>
    </row>
    <row r="165" spans="1:4">
      <c r="A165" s="197"/>
      <c r="B165" s="197"/>
      <c r="C165" s="197"/>
      <c r="D165" s="205"/>
    </row>
    <row r="166" spans="1:4">
      <c r="A166" s="197"/>
      <c r="B166" s="197"/>
      <c r="C166" s="197"/>
      <c r="D166" s="205"/>
    </row>
    <row r="167" spans="1:4">
      <c r="A167" s="197"/>
      <c r="B167" s="197"/>
      <c r="C167" s="197"/>
      <c r="D167" s="205"/>
    </row>
    <row r="168" spans="1:4">
      <c r="A168" s="197"/>
      <c r="B168" s="197"/>
      <c r="C168" s="197"/>
      <c r="D168" s="205"/>
    </row>
    <row r="169" spans="1:4">
      <c r="A169" s="197"/>
      <c r="B169" s="197"/>
      <c r="C169" s="197"/>
      <c r="D169" s="205"/>
    </row>
    <row r="170" spans="1:4">
      <c r="A170" s="197"/>
      <c r="B170" s="197"/>
      <c r="C170" s="197"/>
      <c r="D170" s="205"/>
    </row>
    <row r="171" spans="1:4">
      <c r="A171" s="197"/>
      <c r="B171" s="197"/>
      <c r="C171" s="197"/>
      <c r="D171" s="205"/>
    </row>
    <row r="172" spans="1:4">
      <c r="A172" s="197"/>
      <c r="B172" s="197"/>
      <c r="C172" s="197"/>
      <c r="D172" s="205"/>
    </row>
    <row r="173" spans="1:4">
      <c r="A173" s="197"/>
      <c r="B173" s="197"/>
      <c r="C173" s="197"/>
      <c r="D173" s="205"/>
    </row>
    <row r="174" spans="1:4">
      <c r="A174" s="197"/>
      <c r="B174" s="197"/>
      <c r="C174" s="197"/>
      <c r="D174" s="205"/>
    </row>
    <row r="175" spans="1:4">
      <c r="A175" s="197"/>
      <c r="B175" s="197"/>
      <c r="C175" s="197"/>
      <c r="D175" s="205"/>
    </row>
    <row r="176" spans="1:4">
      <c r="A176" s="197"/>
      <c r="B176" s="197"/>
      <c r="C176" s="197"/>
      <c r="D176" s="205"/>
    </row>
    <row r="177" spans="1:4">
      <c r="A177" s="197"/>
      <c r="B177" s="197"/>
      <c r="C177" s="197"/>
      <c r="D177" s="205"/>
    </row>
    <row r="178" spans="1:4">
      <c r="A178" s="197"/>
      <c r="B178" s="197"/>
      <c r="C178" s="197"/>
      <c r="D178" s="205"/>
    </row>
    <row r="179" spans="1:4">
      <c r="A179" s="197"/>
      <c r="B179" s="197"/>
      <c r="C179" s="197"/>
      <c r="D179" s="205"/>
    </row>
    <row r="180" spans="1:4">
      <c r="A180" s="197"/>
      <c r="B180" s="197"/>
      <c r="C180" s="197"/>
      <c r="D180" s="205"/>
    </row>
    <row r="181" spans="1:4">
      <c r="A181" s="197"/>
      <c r="B181" s="197"/>
      <c r="C181" s="197"/>
      <c r="D181" s="205"/>
    </row>
    <row r="182" spans="1:4">
      <c r="A182" s="197"/>
      <c r="B182" s="197"/>
      <c r="C182" s="197"/>
      <c r="D182" s="205"/>
    </row>
    <row r="183" spans="1:4">
      <c r="A183" s="197"/>
      <c r="B183" s="197"/>
      <c r="C183" s="197"/>
      <c r="D183" s="205"/>
    </row>
    <row r="184" spans="1:4">
      <c r="A184" s="197"/>
      <c r="B184" s="197"/>
      <c r="C184" s="197"/>
      <c r="D184" s="205"/>
    </row>
    <row r="185" spans="1:4">
      <c r="A185" s="197"/>
      <c r="B185" s="197"/>
      <c r="C185" s="197"/>
      <c r="D185" s="205"/>
    </row>
    <row r="186" hidden="1" spans="1:4">
      <c r="A186" s="197"/>
      <c r="B186" s="197"/>
      <c r="C186" s="197"/>
      <c r="D186" s="205"/>
    </row>
    <row r="187" hidden="1" spans="1:4">
      <c r="A187" s="197"/>
      <c r="B187" s="197"/>
      <c r="C187" s="197"/>
      <c r="D187" s="205"/>
    </row>
    <row r="188" hidden="1" spans="1:4">
      <c r="A188" s="197"/>
      <c r="B188" s="197"/>
      <c r="C188" s="197"/>
      <c r="D188" s="205"/>
    </row>
    <row r="189" spans="1:4">
      <c r="A189" s="197"/>
      <c r="B189" s="197"/>
      <c r="C189" s="197"/>
      <c r="D189" s="205"/>
    </row>
    <row r="190" spans="1:4">
      <c r="A190" s="197"/>
      <c r="B190" s="197"/>
      <c r="C190" s="197"/>
      <c r="D190" s="205"/>
    </row>
    <row r="191" spans="1:4">
      <c r="A191" s="197"/>
      <c r="B191" s="197"/>
      <c r="C191" s="197"/>
      <c r="D191" s="205"/>
    </row>
    <row r="192" spans="1:4">
      <c r="A192" s="197"/>
      <c r="B192" s="197"/>
      <c r="C192" s="197"/>
      <c r="D192" s="205"/>
    </row>
    <row r="193" spans="1:4">
      <c r="A193" s="197"/>
      <c r="B193" s="197"/>
      <c r="C193" s="197"/>
      <c r="D193" s="205"/>
    </row>
    <row r="194" spans="1:4">
      <c r="A194" s="197"/>
      <c r="B194" s="197"/>
      <c r="C194" s="197"/>
      <c r="D194" s="205"/>
    </row>
    <row r="195" spans="1:4">
      <c r="A195" s="197"/>
      <c r="B195" s="197"/>
      <c r="C195" s="197"/>
      <c r="D195" s="205"/>
    </row>
    <row r="196" spans="1:4">
      <c r="A196" s="197"/>
      <c r="B196" s="197"/>
      <c r="C196" s="197"/>
      <c r="D196" s="205"/>
    </row>
    <row r="197" spans="1:4">
      <c r="A197" s="197"/>
      <c r="B197" s="197"/>
      <c r="C197" s="197"/>
      <c r="D197" s="205"/>
    </row>
    <row r="198" spans="1:4">
      <c r="A198" s="197"/>
      <c r="B198" s="197"/>
      <c r="C198" s="197"/>
      <c r="D198" s="205"/>
    </row>
    <row r="199" spans="1:4">
      <c r="A199" s="197"/>
      <c r="B199" s="197"/>
      <c r="C199" s="197"/>
      <c r="D199" s="205"/>
    </row>
    <row r="200" spans="1:4">
      <c r="A200" s="197"/>
      <c r="B200" s="197"/>
      <c r="C200" s="197"/>
      <c r="D200" s="205"/>
    </row>
    <row r="201" spans="1:4">
      <c r="A201" s="197"/>
      <c r="B201" s="197"/>
      <c r="C201" s="197"/>
      <c r="D201" s="205"/>
    </row>
    <row r="202" spans="1:4">
      <c r="A202" s="197"/>
      <c r="B202" s="197"/>
      <c r="C202" s="197"/>
      <c r="D202" s="205"/>
    </row>
    <row r="203" spans="1:4">
      <c r="A203" s="197"/>
      <c r="B203" s="197"/>
      <c r="C203" s="197"/>
      <c r="D203" s="205"/>
    </row>
    <row r="204" hidden="1" spans="1:4">
      <c r="A204" s="197"/>
      <c r="B204" s="197"/>
      <c r="C204" s="197"/>
      <c r="D204" s="205"/>
    </row>
    <row r="205" hidden="1" spans="1:4">
      <c r="A205" s="197"/>
      <c r="B205" s="197"/>
      <c r="C205" s="197"/>
      <c r="D205" s="205"/>
    </row>
    <row r="206" hidden="1" spans="1:4">
      <c r="A206" s="197"/>
      <c r="B206" s="197"/>
      <c r="C206" s="197"/>
      <c r="D206" s="205"/>
    </row>
    <row r="207" spans="1:4">
      <c r="A207" s="197"/>
      <c r="B207" s="197"/>
      <c r="C207" s="197"/>
      <c r="D207" s="205"/>
    </row>
    <row r="208" spans="1:4">
      <c r="A208" s="197"/>
      <c r="B208" s="197"/>
      <c r="C208" s="197"/>
      <c r="D208" s="205"/>
    </row>
    <row r="209" spans="1:4">
      <c r="A209" s="197"/>
      <c r="B209" s="197"/>
      <c r="C209" s="197"/>
      <c r="D209" s="205"/>
    </row>
    <row r="210" spans="1:4">
      <c r="A210" s="197"/>
      <c r="B210" s="197"/>
      <c r="C210" s="197"/>
      <c r="D210" s="205"/>
    </row>
    <row r="211" spans="1:4">
      <c r="A211" s="197"/>
      <c r="B211" s="197"/>
      <c r="C211" s="197"/>
      <c r="D211" s="205"/>
    </row>
    <row r="212" spans="1:4">
      <c r="A212" s="197"/>
      <c r="B212" s="197"/>
      <c r="C212" s="197"/>
      <c r="D212" s="205"/>
    </row>
    <row r="213" spans="1:4">
      <c r="A213" s="197"/>
      <c r="B213" s="197"/>
      <c r="C213" s="197"/>
      <c r="D213" s="205"/>
    </row>
    <row r="214" spans="1:4">
      <c r="A214" s="197"/>
      <c r="B214" s="197"/>
      <c r="C214" s="197"/>
      <c r="D214" s="205"/>
    </row>
    <row r="215" spans="1:4">
      <c r="A215" s="197"/>
      <c r="B215" s="197"/>
      <c r="C215" s="197"/>
      <c r="D215" s="205"/>
    </row>
    <row r="216" spans="1:4">
      <c r="A216" s="197"/>
      <c r="B216" s="197"/>
      <c r="C216" s="197"/>
      <c r="D216" s="205"/>
    </row>
    <row r="217" spans="1:4">
      <c r="A217" s="197"/>
      <c r="B217" s="197"/>
      <c r="C217" s="197"/>
      <c r="D217" s="205"/>
    </row>
    <row r="218" spans="1:4">
      <c r="A218" s="197"/>
      <c r="B218" s="197"/>
      <c r="C218" s="197"/>
      <c r="D218" s="205"/>
    </row>
    <row r="219" spans="1:4">
      <c r="A219" s="197"/>
      <c r="B219" s="197"/>
      <c r="C219" s="197"/>
      <c r="D219" s="205"/>
    </row>
    <row r="220" spans="1:4">
      <c r="A220" s="197"/>
      <c r="B220" s="197"/>
      <c r="C220" s="197"/>
      <c r="D220" s="205"/>
    </row>
    <row r="221" spans="1:4">
      <c r="A221" s="197"/>
      <c r="B221" s="197"/>
      <c r="C221" s="197"/>
      <c r="D221" s="205"/>
    </row>
    <row r="222" spans="1:4">
      <c r="A222" s="197"/>
      <c r="B222" s="197"/>
      <c r="C222" s="197"/>
      <c r="D222" s="205"/>
    </row>
    <row r="223" spans="1:4">
      <c r="A223" s="197"/>
      <c r="B223" s="197"/>
      <c r="C223" s="197"/>
      <c r="D223" s="205"/>
    </row>
    <row r="224" spans="1:4">
      <c r="A224" s="197"/>
      <c r="B224" s="197"/>
      <c r="C224" s="197"/>
      <c r="D224" s="205"/>
    </row>
    <row r="225" spans="1:4">
      <c r="A225" s="197"/>
      <c r="B225" s="197"/>
      <c r="C225" s="197"/>
      <c r="D225" s="205"/>
    </row>
    <row r="226" spans="1:4">
      <c r="A226" s="197"/>
      <c r="B226" s="197"/>
      <c r="C226" s="197"/>
      <c r="D226" s="205"/>
    </row>
    <row r="227" spans="1:4">
      <c r="A227" s="197"/>
      <c r="B227" s="197"/>
      <c r="C227" s="197"/>
      <c r="D227" s="205"/>
    </row>
    <row r="228" spans="1:4">
      <c r="A228" s="197"/>
      <c r="B228" s="197"/>
      <c r="C228" s="197"/>
      <c r="D228" s="205"/>
    </row>
    <row r="229" spans="1:4">
      <c r="A229" s="197"/>
      <c r="B229" s="197"/>
      <c r="C229" s="197"/>
      <c r="D229" s="205"/>
    </row>
    <row r="230" spans="1:4">
      <c r="A230" s="197"/>
      <c r="B230" s="197"/>
      <c r="C230" s="197"/>
      <c r="D230" s="205"/>
    </row>
    <row r="231" spans="1:4">
      <c r="A231" s="197"/>
      <c r="B231" s="197"/>
      <c r="C231" s="197"/>
      <c r="D231" s="205"/>
    </row>
    <row r="232" spans="1:4">
      <c r="A232" s="197"/>
      <c r="B232" s="197"/>
      <c r="C232" s="197"/>
      <c r="D232" s="205"/>
    </row>
    <row r="233" spans="1:4">
      <c r="A233" s="197"/>
      <c r="B233" s="197"/>
      <c r="C233" s="197"/>
      <c r="D233" s="205"/>
    </row>
    <row r="234" hidden="1" spans="1:4">
      <c r="A234" s="197"/>
      <c r="B234" s="197"/>
      <c r="C234" s="197"/>
      <c r="D234" s="205"/>
    </row>
    <row r="235" hidden="1" spans="1:4">
      <c r="A235" s="197"/>
      <c r="B235" s="197"/>
      <c r="C235" s="197"/>
      <c r="D235" s="205"/>
    </row>
    <row r="236" hidden="1" spans="1:4">
      <c r="A236" s="197"/>
      <c r="B236" s="197"/>
      <c r="C236" s="197"/>
      <c r="D236" s="205"/>
    </row>
    <row r="237" spans="1:4">
      <c r="A237" s="197"/>
      <c r="B237" s="197"/>
      <c r="C237" s="197"/>
      <c r="D237" s="205"/>
    </row>
    <row r="238" spans="1:4">
      <c r="A238" s="197"/>
      <c r="B238" s="197"/>
      <c r="C238" s="197"/>
      <c r="D238" s="205"/>
    </row>
    <row r="239" spans="1:4">
      <c r="A239" s="197"/>
      <c r="B239" s="197"/>
      <c r="C239" s="197"/>
      <c r="D239" s="205"/>
    </row>
    <row r="240" spans="1:4">
      <c r="A240" s="197"/>
      <c r="B240" s="197"/>
      <c r="C240" s="197"/>
      <c r="D240" s="205"/>
    </row>
    <row r="241" spans="1:4">
      <c r="A241" s="197"/>
      <c r="B241" s="197"/>
      <c r="C241" s="197"/>
      <c r="D241" s="205"/>
    </row>
    <row r="242" spans="1:4">
      <c r="A242" s="197"/>
      <c r="B242" s="197"/>
      <c r="C242" s="197"/>
      <c r="D242" s="205"/>
    </row>
    <row r="243" spans="1:4">
      <c r="A243" s="197"/>
      <c r="B243" s="197"/>
      <c r="C243" s="197"/>
      <c r="D243" s="205"/>
    </row>
    <row r="244" spans="1:4">
      <c r="A244" s="197"/>
      <c r="B244" s="197"/>
      <c r="C244" s="197"/>
      <c r="D244" s="205"/>
    </row>
    <row r="245" spans="1:4">
      <c r="A245" s="197"/>
      <c r="B245" s="197"/>
      <c r="C245" s="197"/>
      <c r="D245" s="205"/>
    </row>
    <row r="246" spans="1:4">
      <c r="A246" s="197"/>
      <c r="B246" s="197"/>
      <c r="C246" s="197"/>
      <c r="D246" s="205"/>
    </row>
    <row r="247" spans="1:4">
      <c r="A247" s="197"/>
      <c r="B247" s="197"/>
      <c r="C247" s="197"/>
      <c r="D247" s="205"/>
    </row>
    <row r="248" spans="1:4">
      <c r="A248" s="197"/>
      <c r="B248" s="197"/>
      <c r="C248" s="197"/>
      <c r="D248" s="205"/>
    </row>
    <row r="249" spans="1:4">
      <c r="A249" s="197"/>
      <c r="B249" s="197"/>
      <c r="C249" s="197"/>
      <c r="D249" s="205"/>
    </row>
    <row r="250" spans="1:4">
      <c r="A250" s="197"/>
      <c r="B250" s="197"/>
      <c r="C250" s="197"/>
      <c r="D250" s="205"/>
    </row>
    <row r="251" spans="1:4">
      <c r="A251" s="197"/>
      <c r="B251" s="197"/>
      <c r="C251" s="197"/>
      <c r="D251" s="205"/>
    </row>
    <row r="252" hidden="1" spans="1:4">
      <c r="A252" s="197"/>
      <c r="B252" s="197"/>
      <c r="C252" s="197"/>
      <c r="D252" s="205"/>
    </row>
    <row r="253" hidden="1" spans="1:4">
      <c r="A253" s="197"/>
      <c r="B253" s="197"/>
      <c r="C253" s="197"/>
      <c r="D253" s="205"/>
    </row>
    <row r="254" hidden="1" spans="1:4">
      <c r="A254" s="197"/>
      <c r="B254" s="197"/>
      <c r="C254" s="197"/>
      <c r="D254" s="205"/>
    </row>
    <row r="255" spans="1:4">
      <c r="A255" s="197"/>
      <c r="B255" s="197"/>
      <c r="C255" s="197"/>
      <c r="D255" s="205"/>
    </row>
    <row r="256" spans="1:4">
      <c r="A256" s="197"/>
      <c r="B256" s="197"/>
      <c r="C256" s="197"/>
      <c r="D256" s="205"/>
    </row>
    <row r="257" spans="1:4">
      <c r="A257" s="197"/>
      <c r="B257" s="197"/>
      <c r="C257" s="197"/>
      <c r="D257" s="205"/>
    </row>
    <row r="258" spans="1:4">
      <c r="A258" s="197"/>
      <c r="B258" s="197"/>
      <c r="C258" s="197"/>
      <c r="D258" s="205"/>
    </row>
    <row r="259" spans="1:4">
      <c r="A259" s="197"/>
      <c r="B259" s="197"/>
      <c r="C259" s="197"/>
      <c r="D259" s="205"/>
    </row>
    <row r="260" spans="1:4">
      <c r="A260" s="197"/>
      <c r="B260" s="197"/>
      <c r="C260" s="197"/>
      <c r="D260" s="205"/>
    </row>
    <row r="261" spans="1:4">
      <c r="A261" s="197"/>
      <c r="B261" s="197"/>
      <c r="C261" s="197"/>
      <c r="D261" s="205"/>
    </row>
    <row r="262" spans="1:4">
      <c r="A262" s="197"/>
      <c r="B262" s="197"/>
      <c r="C262" s="197"/>
      <c r="D262" s="205"/>
    </row>
    <row r="263" spans="1:4">
      <c r="A263" s="197"/>
      <c r="B263" s="197"/>
      <c r="C263" s="197"/>
      <c r="D263" s="205"/>
    </row>
    <row r="264" spans="1:4">
      <c r="A264" s="197"/>
      <c r="B264" s="197"/>
      <c r="C264" s="197"/>
      <c r="D264" s="205"/>
    </row>
    <row r="265" spans="1:4">
      <c r="A265" s="197"/>
      <c r="B265" s="197"/>
      <c r="C265" s="197"/>
      <c r="D265" s="205"/>
    </row>
    <row r="266" ht="18.75" customHeight="1" spans="1:4">
      <c r="A266" s="197"/>
      <c r="B266" s="197"/>
      <c r="C266" s="197"/>
      <c r="D266" s="205"/>
    </row>
    <row r="267" spans="1:4">
      <c r="A267" s="197"/>
      <c r="B267" s="197"/>
      <c r="C267" s="197"/>
      <c r="D267" s="205"/>
    </row>
    <row r="268" spans="1:4">
      <c r="A268" s="197"/>
      <c r="B268" s="197"/>
      <c r="C268" s="197"/>
      <c r="D268" s="205"/>
    </row>
    <row r="269" spans="1:4">
      <c r="A269" s="197"/>
      <c r="B269" s="197"/>
      <c r="C269" s="197"/>
      <c r="D269" s="205"/>
    </row>
    <row r="270" spans="1:4">
      <c r="A270" s="197"/>
      <c r="B270" s="197"/>
      <c r="C270" s="197"/>
      <c r="D270" s="205"/>
    </row>
    <row r="271" spans="1:4">
      <c r="A271" s="197"/>
      <c r="B271" s="197"/>
      <c r="C271" s="197"/>
      <c r="D271" s="205"/>
    </row>
    <row r="272" spans="1:4">
      <c r="A272" s="197"/>
      <c r="B272" s="197"/>
      <c r="C272" s="197"/>
      <c r="D272" s="205"/>
    </row>
    <row r="273" spans="1:4">
      <c r="A273" s="197"/>
      <c r="B273" s="197"/>
      <c r="C273" s="197"/>
      <c r="D273" s="205"/>
    </row>
    <row r="274" spans="1:4">
      <c r="A274" s="197"/>
      <c r="B274" s="197"/>
      <c r="C274" s="197"/>
      <c r="D274" s="205"/>
    </row>
    <row r="275" spans="1:4">
      <c r="A275" s="197"/>
      <c r="B275" s="197"/>
      <c r="C275" s="197"/>
      <c r="D275" s="205"/>
    </row>
    <row r="276" spans="1:4">
      <c r="A276" s="197"/>
      <c r="B276" s="197"/>
      <c r="C276" s="197"/>
      <c r="D276" s="205"/>
    </row>
    <row r="277" spans="1:4">
      <c r="A277" s="197"/>
      <c r="B277" s="197"/>
      <c r="C277" s="197"/>
      <c r="D277" s="205"/>
    </row>
    <row r="278" spans="1:4">
      <c r="A278" s="197"/>
      <c r="B278" s="197"/>
      <c r="C278" s="197"/>
      <c r="D278" s="205"/>
    </row>
    <row r="279" spans="1:4">
      <c r="A279" s="197"/>
      <c r="B279" s="197"/>
      <c r="C279" s="197"/>
      <c r="D279" s="205"/>
    </row>
    <row r="280" spans="1:4">
      <c r="A280" s="197"/>
      <c r="B280" s="197"/>
      <c r="C280" s="197"/>
      <c r="D280" s="205"/>
    </row>
    <row r="281" spans="1:4">
      <c r="A281" s="197"/>
      <c r="B281" s="197"/>
      <c r="C281" s="197"/>
      <c r="D281" s="205"/>
    </row>
    <row r="282" spans="1:4">
      <c r="A282" s="197"/>
      <c r="B282" s="197"/>
      <c r="C282" s="197"/>
      <c r="D282" s="205"/>
    </row>
    <row r="283" spans="1:4">
      <c r="A283" s="197"/>
      <c r="B283" s="197"/>
      <c r="C283" s="197"/>
      <c r="D283" s="205"/>
    </row>
    <row r="284" ht="18" customHeight="1" spans="1:4">
      <c r="A284" s="197"/>
      <c r="B284" s="197"/>
      <c r="C284" s="197"/>
      <c r="D284" s="205"/>
    </row>
    <row r="285" spans="1:4">
      <c r="A285" s="197"/>
      <c r="B285" s="197"/>
      <c r="C285" s="197"/>
      <c r="D285" s="205"/>
    </row>
    <row r="286" spans="1:4">
      <c r="A286" s="197"/>
      <c r="B286" s="197"/>
      <c r="C286" s="197"/>
      <c r="D286" s="205"/>
    </row>
    <row r="287" spans="1:4">
      <c r="A287" s="197"/>
      <c r="B287" s="197"/>
      <c r="C287" s="197"/>
      <c r="D287" s="205"/>
    </row>
    <row r="288" spans="1:4">
      <c r="A288" s="197"/>
      <c r="B288" s="197"/>
      <c r="C288" s="197"/>
      <c r="D288" s="205"/>
    </row>
    <row r="289" spans="1:4">
      <c r="A289" s="197"/>
      <c r="B289" s="197"/>
      <c r="C289" s="197"/>
      <c r="D289" s="205"/>
    </row>
    <row r="290" spans="1:4">
      <c r="A290" s="197"/>
      <c r="B290" s="197"/>
      <c r="C290" s="197"/>
      <c r="D290" s="205"/>
    </row>
    <row r="291" spans="1:4">
      <c r="A291" s="197"/>
      <c r="B291" s="197"/>
      <c r="C291" s="197"/>
      <c r="D291" s="205"/>
    </row>
    <row r="292" spans="1:4">
      <c r="A292" s="197"/>
      <c r="B292" s="197"/>
      <c r="C292" s="197"/>
      <c r="D292" s="205"/>
    </row>
    <row r="293" spans="1:4">
      <c r="A293" s="197"/>
      <c r="B293" s="197"/>
      <c r="C293" s="197"/>
      <c r="D293" s="205"/>
    </row>
    <row r="294" spans="1:4">
      <c r="A294" s="197"/>
      <c r="B294" s="197"/>
      <c r="C294" s="197"/>
      <c r="D294" s="205"/>
    </row>
    <row r="295" spans="1:4">
      <c r="A295" s="197"/>
      <c r="B295" s="197"/>
      <c r="C295" s="197"/>
      <c r="D295" s="205"/>
    </row>
    <row r="296" spans="1:4">
      <c r="A296" s="197"/>
      <c r="B296" s="197"/>
      <c r="C296" s="197"/>
      <c r="D296" s="205"/>
    </row>
    <row r="297" spans="1:4">
      <c r="A297" s="197"/>
      <c r="B297" s="197"/>
      <c r="C297" s="197"/>
      <c r="D297" s="205"/>
    </row>
    <row r="298" spans="1:4">
      <c r="A298" s="197"/>
      <c r="B298" s="197"/>
      <c r="C298" s="197"/>
      <c r="D298" s="205"/>
    </row>
    <row r="299" ht="19.5" customHeight="1" spans="1:4">
      <c r="A299" s="197"/>
      <c r="B299" s="197"/>
      <c r="C299" s="197"/>
      <c r="D299" s="205"/>
    </row>
    <row r="300" spans="1:4">
      <c r="A300" s="197"/>
      <c r="B300" s="197"/>
      <c r="C300" s="197"/>
      <c r="D300" s="205"/>
    </row>
    <row r="301" spans="1:4">
      <c r="A301" s="197"/>
      <c r="B301" s="197"/>
      <c r="C301" s="197"/>
      <c r="D301" s="205"/>
    </row>
    <row r="302" spans="1:4">
      <c r="A302" s="197"/>
      <c r="B302" s="197"/>
      <c r="C302" s="197"/>
      <c r="D302" s="205"/>
    </row>
    <row r="303" spans="1:4">
      <c r="A303" s="197"/>
      <c r="B303" s="197"/>
      <c r="C303" s="197"/>
      <c r="D303" s="205"/>
    </row>
    <row r="304" spans="1:4">
      <c r="A304" s="197"/>
      <c r="B304" s="197"/>
      <c r="C304" s="197"/>
      <c r="D304" s="205"/>
    </row>
    <row r="305" spans="1:4">
      <c r="A305" s="197"/>
      <c r="B305" s="197"/>
      <c r="C305" s="197"/>
      <c r="D305" s="205"/>
    </row>
    <row r="306" spans="1:4">
      <c r="A306" s="197"/>
      <c r="B306" s="197"/>
      <c r="C306" s="197"/>
      <c r="D306" s="205"/>
    </row>
    <row r="307" spans="1:4">
      <c r="A307" s="197"/>
      <c r="B307" s="197"/>
      <c r="C307" s="197"/>
      <c r="D307" s="205"/>
    </row>
    <row r="308" ht="19.5" customHeight="1" spans="1:4">
      <c r="A308" s="197"/>
      <c r="B308" s="197"/>
      <c r="C308" s="197"/>
      <c r="D308" s="205"/>
    </row>
    <row r="309" spans="1:4">
      <c r="A309" s="197"/>
      <c r="B309" s="197"/>
      <c r="C309" s="197"/>
      <c r="D309" s="205"/>
    </row>
    <row r="310" spans="1:4">
      <c r="A310" s="197"/>
      <c r="B310" s="197"/>
      <c r="C310" s="197"/>
      <c r="D310" s="205"/>
    </row>
    <row r="311" spans="1:4">
      <c r="A311" s="197"/>
      <c r="B311" s="197"/>
      <c r="C311" s="197"/>
      <c r="D311" s="205"/>
    </row>
    <row r="312" spans="1:4">
      <c r="A312" s="197"/>
      <c r="B312" s="197"/>
      <c r="C312" s="197"/>
      <c r="D312" s="205"/>
    </row>
    <row r="313" spans="1:4">
      <c r="A313" s="197"/>
      <c r="B313" s="197"/>
      <c r="C313" s="197"/>
      <c r="D313" s="205"/>
    </row>
    <row r="314" spans="1:4">
      <c r="A314" s="197"/>
      <c r="B314" s="197"/>
      <c r="C314" s="197"/>
      <c r="D314" s="205"/>
    </row>
    <row r="315" spans="1:4">
      <c r="A315" s="197"/>
      <c r="B315" s="197"/>
      <c r="C315" s="197"/>
      <c r="D315" s="205"/>
    </row>
    <row r="316" spans="1:4">
      <c r="A316" s="197"/>
      <c r="B316" s="197"/>
      <c r="C316" s="197"/>
      <c r="D316" s="205"/>
    </row>
    <row r="317" spans="1:4">
      <c r="A317" s="197"/>
      <c r="B317" s="197"/>
      <c r="C317" s="197"/>
      <c r="D317" s="205"/>
    </row>
    <row r="318" spans="1:4">
      <c r="A318" s="197"/>
      <c r="B318" s="197"/>
      <c r="C318" s="197"/>
      <c r="D318" s="205"/>
    </row>
    <row r="319" spans="1:4">
      <c r="A319" s="197"/>
      <c r="B319" s="197"/>
      <c r="C319" s="197"/>
      <c r="D319" s="205"/>
    </row>
    <row r="320" spans="1:4">
      <c r="A320" s="197"/>
      <c r="B320" s="197"/>
      <c r="C320" s="197"/>
      <c r="D320" s="205"/>
    </row>
    <row r="321" ht="18.75" customHeight="1" spans="1:4">
      <c r="A321" s="197"/>
      <c r="B321" s="197"/>
      <c r="C321" s="197"/>
      <c r="D321" s="205"/>
    </row>
    <row r="322" spans="1:4">
      <c r="A322" s="197"/>
      <c r="B322" s="197"/>
      <c r="C322" s="197"/>
      <c r="D322" s="205"/>
    </row>
    <row r="323" spans="1:4">
      <c r="A323" s="197"/>
      <c r="B323" s="197"/>
      <c r="C323" s="197"/>
      <c r="D323" s="205"/>
    </row>
    <row r="324" spans="1:4">
      <c r="A324" s="197"/>
      <c r="B324" s="197"/>
      <c r="C324" s="197"/>
      <c r="D324" s="205"/>
    </row>
    <row r="325" spans="1:4">
      <c r="A325" s="197"/>
      <c r="B325" s="197"/>
      <c r="C325" s="197"/>
      <c r="D325" s="205"/>
    </row>
    <row r="326" spans="1:4">
      <c r="A326" s="197"/>
      <c r="B326" s="197"/>
      <c r="C326" s="197"/>
      <c r="D326" s="205"/>
    </row>
    <row r="327" spans="1:4">
      <c r="A327" s="197"/>
      <c r="B327" s="197"/>
      <c r="C327" s="197"/>
      <c r="D327" s="205"/>
    </row>
    <row r="328" spans="1:4">
      <c r="A328" s="197"/>
      <c r="B328" s="197"/>
      <c r="C328" s="197"/>
      <c r="D328" s="205"/>
    </row>
    <row r="329" spans="1:4">
      <c r="A329" s="197"/>
      <c r="B329" s="197"/>
      <c r="C329" s="197"/>
      <c r="D329" s="205"/>
    </row>
    <row r="330" spans="1:4">
      <c r="A330" s="197"/>
      <c r="B330" s="197"/>
      <c r="C330" s="197"/>
      <c r="D330" s="205"/>
    </row>
    <row r="331" spans="1:4">
      <c r="A331" s="197"/>
      <c r="B331" s="197"/>
      <c r="C331" s="197"/>
      <c r="D331" s="205"/>
    </row>
    <row r="332" spans="1:4">
      <c r="A332" s="197"/>
      <c r="B332" s="197"/>
      <c r="C332" s="197"/>
      <c r="D332" s="205"/>
    </row>
    <row r="333" spans="1:4">
      <c r="A333" s="197"/>
      <c r="B333" s="197"/>
      <c r="C333" s="197"/>
      <c r="D333" s="205"/>
    </row>
    <row r="334" spans="1:4">
      <c r="A334" s="197"/>
      <c r="B334" s="197"/>
      <c r="C334" s="197"/>
      <c r="D334" s="205"/>
    </row>
    <row r="335" spans="1:4">
      <c r="A335" s="197"/>
      <c r="B335" s="197"/>
      <c r="C335" s="197"/>
      <c r="D335" s="205"/>
    </row>
    <row r="336" ht="21" customHeight="1" spans="1:4">
      <c r="A336" s="197"/>
      <c r="B336" s="197"/>
      <c r="C336" s="197"/>
      <c r="D336" s="205"/>
    </row>
    <row r="337" ht="21" customHeight="1" spans="1:4">
      <c r="A337" s="197"/>
      <c r="B337" s="197"/>
      <c r="C337" s="197"/>
      <c r="D337" s="205"/>
    </row>
    <row r="338" ht="21" customHeight="1" spans="1:4">
      <c r="A338" s="197"/>
      <c r="B338" s="197"/>
      <c r="C338" s="197"/>
      <c r="D338" s="205"/>
    </row>
    <row r="339" spans="1:4">
      <c r="A339" s="197"/>
      <c r="B339" s="197"/>
      <c r="C339" s="197"/>
      <c r="D339" s="205"/>
    </row>
    <row r="340" spans="1:4">
      <c r="A340" s="197"/>
      <c r="B340" s="197"/>
      <c r="C340" s="197"/>
      <c r="D340" s="205"/>
    </row>
    <row r="341" spans="1:4">
      <c r="A341" s="197"/>
      <c r="B341" s="197"/>
      <c r="C341" s="197"/>
      <c r="D341" s="205"/>
    </row>
    <row r="342" spans="1:4">
      <c r="A342" s="197"/>
      <c r="B342" s="197"/>
      <c r="C342" s="197"/>
      <c r="D342" s="205"/>
    </row>
    <row r="343" spans="1:4">
      <c r="A343" s="197"/>
      <c r="B343" s="197"/>
      <c r="C343" s="197"/>
      <c r="D343" s="205"/>
    </row>
    <row r="344" spans="1:4">
      <c r="A344" s="197"/>
      <c r="B344" s="197"/>
      <c r="C344" s="197"/>
      <c r="D344" s="205"/>
    </row>
    <row r="345" spans="1:4">
      <c r="A345" s="197"/>
      <c r="B345" s="197"/>
      <c r="C345" s="197"/>
      <c r="D345" s="205"/>
    </row>
    <row r="346" spans="1:4">
      <c r="A346" s="197"/>
      <c r="B346" s="197"/>
      <c r="C346" s="197"/>
      <c r="D346" s="205"/>
    </row>
    <row r="347" spans="1:4">
      <c r="A347" s="197"/>
      <c r="B347" s="197"/>
      <c r="C347" s="197"/>
      <c r="D347" s="205"/>
    </row>
    <row r="348" spans="1:4">
      <c r="A348" s="197"/>
      <c r="B348" s="197"/>
      <c r="C348" s="197"/>
      <c r="D348" s="205"/>
    </row>
    <row r="349" spans="1:4">
      <c r="A349" s="197"/>
      <c r="B349" s="197"/>
      <c r="C349" s="197"/>
      <c r="D349" s="205"/>
    </row>
    <row r="350" spans="1:4">
      <c r="A350" s="197"/>
      <c r="B350" s="197"/>
      <c r="C350" s="197"/>
      <c r="D350" s="205"/>
    </row>
    <row r="351" spans="1:4">
      <c r="A351" s="197"/>
      <c r="B351" s="197"/>
      <c r="C351" s="197"/>
      <c r="D351" s="205"/>
    </row>
    <row r="352" spans="1:4">
      <c r="A352" s="197"/>
      <c r="B352" s="197"/>
      <c r="C352" s="197"/>
      <c r="D352" s="205"/>
    </row>
    <row r="353" spans="1:4">
      <c r="A353" s="197"/>
      <c r="B353" s="197"/>
      <c r="C353" s="197"/>
      <c r="D353" s="205"/>
    </row>
    <row r="354" spans="1:4">
      <c r="A354" s="197"/>
      <c r="B354" s="197"/>
      <c r="C354" s="197"/>
      <c r="D354" s="205"/>
    </row>
    <row r="355" spans="1:4">
      <c r="A355" s="197"/>
      <c r="B355" s="197"/>
      <c r="C355" s="197"/>
      <c r="D355" s="205"/>
    </row>
    <row r="356" spans="1:4">
      <c r="A356" s="197"/>
      <c r="B356" s="197"/>
      <c r="C356" s="197"/>
      <c r="D356" s="205"/>
    </row>
    <row r="357" spans="1:4">
      <c r="A357" s="197"/>
      <c r="B357" s="197"/>
      <c r="C357" s="197"/>
      <c r="D357" s="205"/>
    </row>
    <row r="358" spans="1:4">
      <c r="A358" s="197"/>
      <c r="B358" s="197"/>
      <c r="C358" s="197"/>
      <c r="D358" s="205"/>
    </row>
    <row r="359" spans="1:4">
      <c r="A359" s="197"/>
      <c r="B359" s="197"/>
      <c r="C359" s="197"/>
      <c r="D359" s="205"/>
    </row>
    <row r="360" spans="1:4">
      <c r="A360" s="197"/>
      <c r="B360" s="197"/>
      <c r="C360" s="197"/>
      <c r="D360" s="205"/>
    </row>
    <row r="361" spans="1:4">
      <c r="A361" s="197"/>
      <c r="B361" s="197"/>
      <c r="C361" s="197"/>
      <c r="D361" s="205"/>
    </row>
    <row r="362" spans="1:4">
      <c r="A362" s="197"/>
      <c r="B362" s="197"/>
      <c r="C362" s="197"/>
      <c r="D362" s="205"/>
    </row>
    <row r="363" spans="1:4">
      <c r="A363" s="197"/>
      <c r="B363" s="197"/>
      <c r="C363" s="197"/>
      <c r="D363" s="205"/>
    </row>
    <row r="364" spans="1:4">
      <c r="A364" s="197"/>
      <c r="B364" s="197"/>
      <c r="C364" s="197"/>
      <c r="D364" s="205"/>
    </row>
    <row r="365" spans="1:4">
      <c r="A365" s="197"/>
      <c r="B365" s="197"/>
      <c r="C365" s="197"/>
      <c r="D365" s="205"/>
    </row>
    <row r="366" spans="1:4">
      <c r="A366" s="197"/>
      <c r="B366" s="197"/>
      <c r="C366" s="197"/>
      <c r="D366" s="205"/>
    </row>
    <row r="367" spans="1:4">
      <c r="A367" s="197"/>
      <c r="B367" s="197"/>
      <c r="C367" s="197"/>
      <c r="D367" s="205"/>
    </row>
    <row r="368" spans="1:4">
      <c r="A368" s="197"/>
      <c r="B368" s="197"/>
      <c r="C368" s="197"/>
      <c r="D368" s="205"/>
    </row>
    <row r="369" spans="1:4">
      <c r="A369" s="197"/>
      <c r="B369" s="197"/>
      <c r="C369" s="197"/>
      <c r="D369" s="205"/>
    </row>
    <row r="370" spans="1:4">
      <c r="A370" s="197"/>
      <c r="B370" s="197"/>
      <c r="C370" s="197"/>
      <c r="D370" s="205"/>
    </row>
    <row r="371" spans="1:4">
      <c r="A371" s="197"/>
      <c r="B371" s="197"/>
      <c r="C371" s="197"/>
      <c r="D371" s="205"/>
    </row>
    <row r="372" spans="1:4">
      <c r="A372" s="197"/>
      <c r="B372" s="197"/>
      <c r="C372" s="197"/>
      <c r="D372" s="205"/>
    </row>
    <row r="373" spans="1:4">
      <c r="A373" s="197"/>
      <c r="B373" s="197"/>
      <c r="C373" s="197"/>
      <c r="D373" s="205"/>
    </row>
    <row r="374" spans="1:4">
      <c r="A374" s="197"/>
      <c r="B374" s="197"/>
      <c r="C374" s="197"/>
      <c r="D374" s="205"/>
    </row>
    <row r="375" spans="1:4">
      <c r="A375" s="197"/>
      <c r="B375" s="197"/>
      <c r="C375" s="197"/>
      <c r="D375" s="205"/>
    </row>
    <row r="376" spans="1:4">
      <c r="A376" s="197"/>
      <c r="B376" s="197"/>
      <c r="C376" s="197"/>
      <c r="D376" s="205"/>
    </row>
    <row r="377" spans="1:4">
      <c r="A377" s="197"/>
      <c r="B377" s="197"/>
      <c r="C377" s="197"/>
      <c r="D377" s="205"/>
    </row>
    <row r="378" spans="1:4">
      <c r="A378" s="197"/>
      <c r="B378" s="197"/>
      <c r="C378" s="197"/>
      <c r="D378" s="205"/>
    </row>
    <row r="379" spans="1:4">
      <c r="A379" s="197"/>
      <c r="B379" s="197"/>
      <c r="C379" s="197"/>
      <c r="D379" s="205"/>
    </row>
    <row r="380" spans="1:4">
      <c r="A380" s="197"/>
      <c r="B380" s="197"/>
      <c r="C380" s="197"/>
      <c r="D380" s="205"/>
    </row>
    <row r="381" spans="1:4">
      <c r="A381" s="197"/>
      <c r="B381" s="197"/>
      <c r="C381" s="197"/>
      <c r="D381" s="205"/>
    </row>
    <row r="382" spans="1:4">
      <c r="A382" s="197"/>
      <c r="B382" s="197"/>
      <c r="C382" s="197"/>
      <c r="D382" s="205"/>
    </row>
    <row r="383" spans="1:4">
      <c r="A383" s="197"/>
      <c r="B383" s="197"/>
      <c r="C383" s="197"/>
      <c r="D383" s="205"/>
    </row>
    <row r="384" spans="1:4">
      <c r="A384" s="197"/>
      <c r="B384" s="197"/>
      <c r="C384" s="197"/>
      <c r="D384" s="205"/>
    </row>
    <row r="385" spans="1:4">
      <c r="A385" s="197"/>
      <c r="B385" s="197"/>
      <c r="C385" s="197"/>
      <c r="D385" s="205"/>
    </row>
    <row r="386" spans="1:4">
      <c r="A386" s="197"/>
      <c r="B386" s="197"/>
      <c r="C386" s="197"/>
      <c r="D386" s="205"/>
    </row>
    <row r="387" spans="1:4">
      <c r="A387" s="197"/>
      <c r="B387" s="197"/>
      <c r="C387" s="197"/>
      <c r="D387" s="205"/>
    </row>
    <row r="388" spans="1:4">
      <c r="A388" s="197"/>
      <c r="B388" s="197"/>
      <c r="C388" s="197"/>
      <c r="D388" s="205"/>
    </row>
    <row r="389" spans="1:4">
      <c r="A389" s="197"/>
      <c r="B389" s="197"/>
      <c r="C389" s="197"/>
      <c r="D389" s="205"/>
    </row>
    <row r="390" spans="1:4">
      <c r="A390" s="197"/>
      <c r="B390" s="197"/>
      <c r="C390" s="197"/>
      <c r="D390" s="205"/>
    </row>
    <row r="391" spans="1:4">
      <c r="A391" s="197"/>
      <c r="B391" s="197"/>
      <c r="C391" s="197"/>
      <c r="D391" s="205"/>
    </row>
    <row r="392" spans="1:4">
      <c r="A392" s="197"/>
      <c r="B392" s="197"/>
      <c r="C392" s="197"/>
      <c r="D392" s="205"/>
    </row>
    <row r="393" spans="1:4">
      <c r="A393" s="197"/>
      <c r="B393" s="197"/>
      <c r="C393" s="197"/>
      <c r="D393" s="205"/>
    </row>
    <row r="394" spans="1:4">
      <c r="A394" s="197"/>
      <c r="B394" s="197"/>
      <c r="C394" s="197"/>
      <c r="D394" s="205"/>
    </row>
    <row r="395" spans="1:4">
      <c r="A395" s="197"/>
      <c r="B395" s="197"/>
      <c r="C395" s="197"/>
      <c r="D395" s="205"/>
    </row>
    <row r="396" spans="1:4">
      <c r="A396" s="197"/>
      <c r="B396" s="197"/>
      <c r="C396" s="197"/>
      <c r="D396" s="205"/>
    </row>
    <row r="397" spans="1:4">
      <c r="A397" s="197"/>
      <c r="B397" s="197"/>
      <c r="C397" s="197"/>
      <c r="D397" s="205"/>
    </row>
  </sheetData>
  <mergeCells count="4">
    <mergeCell ref="A1:D1"/>
    <mergeCell ref="C3:D3"/>
    <mergeCell ref="A3:A4"/>
    <mergeCell ref="B3:B4"/>
  </mergeCells>
  <printOptions horizontalCentered="1"/>
  <pageMargins left="0.389583333333333" right="0.200694444444444" top="0.786805555555556" bottom="0.790972222222222" header="0.511805555555556" footer="0.511805555555556"/>
  <pageSetup paperSize="9" scale="95" firstPageNumber="5" orientation="landscape" useFirstPageNumber="1" horizontalDpi="600" verticalDpi="600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0"/>
  <sheetViews>
    <sheetView showZeros="0" zoomScale="110" zoomScaleNormal="110" workbookViewId="0">
      <pane xSplit="2" ySplit="4" topLeftCell="C164" activePane="bottomRight" state="frozen"/>
      <selection/>
      <selection pane="topRight"/>
      <selection pane="bottomLeft"/>
      <selection pane="bottomRight" activeCell="K107" sqref="K107"/>
    </sheetView>
  </sheetViews>
  <sheetFormatPr defaultColWidth="6.75" defaultRowHeight="14.25" outlineLevelCol="6"/>
  <cols>
    <col min="1" max="1" width="14.9916666666667" style="142" customWidth="1"/>
    <col min="2" max="2" width="30.5666666666667" style="143" customWidth="1"/>
    <col min="3" max="3" width="14.0833333333333" style="144" customWidth="1"/>
    <col min="4" max="4" width="13.7416666666667" style="145" customWidth="1"/>
    <col min="5" max="5" width="13.4083333333333" style="144" customWidth="1"/>
    <col min="6" max="6" width="16.7" style="146" customWidth="1"/>
    <col min="7" max="7" width="13.975" style="147" customWidth="1"/>
    <col min="8" max="16369" width="6.75" style="148"/>
    <col min="16371" max="16384" width="6.75" style="148"/>
  </cols>
  <sheetData>
    <row r="1" ht="21.75" customHeight="1" spans="1:7">
      <c r="A1" s="149" t="s">
        <v>8</v>
      </c>
      <c r="B1" s="149"/>
      <c r="C1" s="149"/>
      <c r="D1" s="149"/>
      <c r="E1" s="149"/>
      <c r="F1" s="149"/>
      <c r="G1" s="149"/>
    </row>
    <row r="2" ht="17.25" customHeight="1" spans="3:7">
      <c r="C2" s="150"/>
      <c r="D2" s="151"/>
      <c r="E2" s="150"/>
      <c r="F2" s="152"/>
      <c r="G2" s="153" t="s">
        <v>19</v>
      </c>
    </row>
    <row r="3" s="136" customFormat="1" ht="18.75" customHeight="1" spans="1:7">
      <c r="A3" s="154" t="s">
        <v>128</v>
      </c>
      <c r="B3" s="78" t="s">
        <v>129</v>
      </c>
      <c r="C3" s="155" t="s">
        <v>130</v>
      </c>
      <c r="D3" s="156" t="s">
        <v>22</v>
      </c>
      <c r="E3" s="155" t="s">
        <v>131</v>
      </c>
      <c r="F3" s="157"/>
      <c r="G3" s="155" t="s">
        <v>132</v>
      </c>
    </row>
    <row r="4" s="136" customFormat="1" ht="18.75" customHeight="1" spans="1:7">
      <c r="A4" s="158"/>
      <c r="B4" s="78"/>
      <c r="C4" s="155"/>
      <c r="D4" s="156"/>
      <c r="E4" s="155" t="s">
        <v>102</v>
      </c>
      <c r="F4" s="157" t="s">
        <v>133</v>
      </c>
      <c r="G4" s="159"/>
    </row>
    <row r="5" s="137" customFormat="1" ht="23.25" customHeight="1" spans="1:7">
      <c r="A5" s="160" t="s">
        <v>134</v>
      </c>
      <c r="B5" s="161" t="s">
        <v>135</v>
      </c>
      <c r="C5" s="162">
        <v>44208</v>
      </c>
      <c r="D5" s="163">
        <v>60064</v>
      </c>
      <c r="E5" s="163">
        <f>D5-C5</f>
        <v>15856</v>
      </c>
      <c r="F5" s="164">
        <f t="shared" ref="F5:F13" si="0">E5/C5</f>
        <v>0.35866811436844</v>
      </c>
      <c r="G5" s="165"/>
    </row>
    <row r="6" s="138" customFormat="1" ht="19.5" customHeight="1" spans="1:7">
      <c r="A6" s="166" t="s">
        <v>136</v>
      </c>
      <c r="B6" s="167" t="s">
        <v>137</v>
      </c>
      <c r="C6" s="168">
        <v>878</v>
      </c>
      <c r="D6" s="169">
        <v>901</v>
      </c>
      <c r="E6" s="169">
        <f t="shared" ref="E5:E68" si="1">D6-C6</f>
        <v>23</v>
      </c>
      <c r="F6" s="170">
        <f t="shared" si="0"/>
        <v>0.0261958997722096</v>
      </c>
      <c r="G6" s="171"/>
    </row>
    <row r="7" s="138" customFormat="1" ht="18" customHeight="1" spans="1:7">
      <c r="A7" s="166" t="s">
        <v>138</v>
      </c>
      <c r="B7" s="167" t="s">
        <v>139</v>
      </c>
      <c r="C7" s="168">
        <v>605</v>
      </c>
      <c r="D7" s="169">
        <v>629</v>
      </c>
      <c r="E7" s="169">
        <f t="shared" si="1"/>
        <v>24</v>
      </c>
      <c r="F7" s="170">
        <f t="shared" si="0"/>
        <v>0.0396694214876033</v>
      </c>
      <c r="G7" s="171"/>
    </row>
    <row r="8" s="138" customFormat="1" ht="25.5" customHeight="1" spans="1:7">
      <c r="A8" s="166" t="s">
        <v>140</v>
      </c>
      <c r="B8" s="167" t="s">
        <v>141</v>
      </c>
      <c r="C8" s="168">
        <v>27775</v>
      </c>
      <c r="D8" s="169">
        <v>40145</v>
      </c>
      <c r="E8" s="169">
        <f t="shared" si="1"/>
        <v>12370</v>
      </c>
      <c r="F8" s="170">
        <f t="shared" si="0"/>
        <v>0.445364536453645</v>
      </c>
      <c r="G8" s="171"/>
    </row>
    <row r="9" s="138" customFormat="1" ht="18" customHeight="1" spans="1:7">
      <c r="A9" s="166" t="s">
        <v>142</v>
      </c>
      <c r="B9" s="167" t="s">
        <v>143</v>
      </c>
      <c r="C9" s="168">
        <v>559</v>
      </c>
      <c r="D9" s="169">
        <v>1312</v>
      </c>
      <c r="E9" s="169">
        <f t="shared" si="1"/>
        <v>753</v>
      </c>
      <c r="F9" s="170">
        <f t="shared" si="0"/>
        <v>1.34704830053667</v>
      </c>
      <c r="G9" s="171"/>
    </row>
    <row r="10" s="138" customFormat="1" ht="18" customHeight="1" spans="1:7">
      <c r="A10" s="166" t="s">
        <v>144</v>
      </c>
      <c r="B10" s="167" t="s">
        <v>145</v>
      </c>
      <c r="C10" s="168">
        <v>306</v>
      </c>
      <c r="D10" s="169">
        <v>385</v>
      </c>
      <c r="E10" s="169">
        <f t="shared" si="1"/>
        <v>79</v>
      </c>
      <c r="F10" s="170">
        <f t="shared" si="0"/>
        <v>0.258169934640523</v>
      </c>
      <c r="G10" s="171"/>
    </row>
    <row r="11" s="138" customFormat="1" ht="18" customHeight="1" spans="1:7">
      <c r="A11" s="166" t="s">
        <v>146</v>
      </c>
      <c r="B11" s="167" t="s">
        <v>147</v>
      </c>
      <c r="C11" s="168">
        <v>2520</v>
      </c>
      <c r="D11" s="169">
        <v>3711</v>
      </c>
      <c r="E11" s="169">
        <f t="shared" si="1"/>
        <v>1191</v>
      </c>
      <c r="F11" s="170">
        <f t="shared" si="0"/>
        <v>0.472619047619048</v>
      </c>
      <c r="G11" s="171"/>
    </row>
    <row r="12" s="138" customFormat="1" ht="18" customHeight="1" spans="1:7">
      <c r="A12" s="166" t="s">
        <v>148</v>
      </c>
      <c r="B12" s="167" t="s">
        <v>149</v>
      </c>
      <c r="C12" s="168">
        <v>1253</v>
      </c>
      <c r="D12" s="169">
        <v>659</v>
      </c>
      <c r="E12" s="169">
        <f t="shared" si="1"/>
        <v>-594</v>
      </c>
      <c r="F12" s="170">
        <f t="shared" si="0"/>
        <v>-0.474062250598563</v>
      </c>
      <c r="G12" s="171"/>
    </row>
    <row r="13" s="138" customFormat="1" ht="18" customHeight="1" spans="1:7">
      <c r="A13" s="166" t="s">
        <v>150</v>
      </c>
      <c r="B13" s="167" t="s">
        <v>151</v>
      </c>
      <c r="C13" s="168">
        <v>527</v>
      </c>
      <c r="D13" s="169">
        <v>390</v>
      </c>
      <c r="E13" s="169">
        <f t="shared" si="1"/>
        <v>-137</v>
      </c>
      <c r="F13" s="170">
        <f t="shared" si="0"/>
        <v>-0.259962049335863</v>
      </c>
      <c r="G13" s="171"/>
    </row>
    <row r="14" s="138" customFormat="1" ht="18" customHeight="1" spans="1:7">
      <c r="A14" s="166" t="s">
        <v>152</v>
      </c>
      <c r="B14" s="167" t="s">
        <v>153</v>
      </c>
      <c r="C14" s="168">
        <v>1482</v>
      </c>
      <c r="D14" s="169">
        <v>1801</v>
      </c>
      <c r="E14" s="169">
        <f t="shared" si="1"/>
        <v>319</v>
      </c>
      <c r="F14" s="170">
        <f t="shared" ref="F14:F68" si="2">E14/C14</f>
        <v>0.215249662618084</v>
      </c>
      <c r="G14" s="171"/>
    </row>
    <row r="15" s="138" customFormat="1" ht="18" customHeight="1" spans="1:7">
      <c r="A15" s="166" t="s">
        <v>154</v>
      </c>
      <c r="B15" s="167" t="s">
        <v>155</v>
      </c>
      <c r="C15" s="168">
        <v>336</v>
      </c>
      <c r="D15" s="169">
        <v>428</v>
      </c>
      <c r="E15" s="169">
        <f t="shared" si="1"/>
        <v>92</v>
      </c>
      <c r="F15" s="170">
        <f t="shared" si="2"/>
        <v>0.273809523809524</v>
      </c>
      <c r="G15" s="171"/>
    </row>
    <row r="16" s="138" customFormat="1" ht="18.95" customHeight="1" spans="1:7">
      <c r="A16" s="166" t="s">
        <v>156</v>
      </c>
      <c r="B16" s="167" t="s">
        <v>157</v>
      </c>
      <c r="C16" s="168">
        <v>18</v>
      </c>
      <c r="D16" s="169">
        <v>3</v>
      </c>
      <c r="E16" s="169">
        <f t="shared" si="1"/>
        <v>-15</v>
      </c>
      <c r="F16" s="170">
        <f t="shared" si="2"/>
        <v>-0.833333333333333</v>
      </c>
      <c r="G16" s="171"/>
    </row>
    <row r="17" s="138" customFormat="1" ht="18.95" customHeight="1" spans="1:7">
      <c r="A17" s="166" t="s">
        <v>158</v>
      </c>
      <c r="B17" s="167" t="s">
        <v>159</v>
      </c>
      <c r="C17" s="168">
        <v>75</v>
      </c>
      <c r="D17" s="169">
        <v>95</v>
      </c>
      <c r="E17" s="169">
        <f t="shared" si="1"/>
        <v>20</v>
      </c>
      <c r="F17" s="170">
        <f t="shared" si="2"/>
        <v>0.266666666666667</v>
      </c>
      <c r="G17" s="171"/>
    </row>
    <row r="18" s="138" customFormat="1" ht="18.95" customHeight="1" spans="1:7">
      <c r="A18" s="166" t="s">
        <v>160</v>
      </c>
      <c r="B18" s="167" t="s">
        <v>161</v>
      </c>
      <c r="C18" s="168">
        <v>78</v>
      </c>
      <c r="D18" s="169">
        <v>85</v>
      </c>
      <c r="E18" s="169">
        <f t="shared" si="1"/>
        <v>7</v>
      </c>
      <c r="F18" s="170">
        <f t="shared" si="2"/>
        <v>0.0897435897435897</v>
      </c>
      <c r="G18" s="171"/>
    </row>
    <row r="19" s="138" customFormat="1" ht="20.1" customHeight="1" spans="1:7">
      <c r="A19" s="166" t="s">
        <v>162</v>
      </c>
      <c r="B19" s="167" t="s">
        <v>163</v>
      </c>
      <c r="C19" s="168">
        <v>238</v>
      </c>
      <c r="D19" s="169">
        <v>1967</v>
      </c>
      <c r="E19" s="169">
        <f t="shared" si="1"/>
        <v>1729</v>
      </c>
      <c r="F19" s="170">
        <f t="shared" si="2"/>
        <v>7.26470588235294</v>
      </c>
      <c r="G19" s="171"/>
    </row>
    <row r="20" s="138" customFormat="1" ht="23.25" customHeight="1" spans="1:7">
      <c r="A20" s="166" t="s">
        <v>164</v>
      </c>
      <c r="B20" s="167" t="s">
        <v>165</v>
      </c>
      <c r="C20" s="168">
        <v>635</v>
      </c>
      <c r="D20" s="169">
        <v>602</v>
      </c>
      <c r="E20" s="169">
        <f t="shared" si="1"/>
        <v>-33</v>
      </c>
      <c r="F20" s="170">
        <f t="shared" si="2"/>
        <v>-0.0519685039370079</v>
      </c>
      <c r="G20" s="171"/>
    </row>
    <row r="21" s="138" customFormat="1" ht="18.95" customHeight="1" spans="1:7">
      <c r="A21" s="166" t="s">
        <v>166</v>
      </c>
      <c r="B21" s="167" t="s">
        <v>167</v>
      </c>
      <c r="C21" s="168">
        <v>1488</v>
      </c>
      <c r="D21" s="169">
        <v>993</v>
      </c>
      <c r="E21" s="169">
        <f t="shared" si="1"/>
        <v>-495</v>
      </c>
      <c r="F21" s="170">
        <f t="shared" si="2"/>
        <v>-0.332661290322581</v>
      </c>
      <c r="G21" s="171"/>
    </row>
    <row r="22" s="138" customFormat="1" ht="18.95" customHeight="1" spans="1:7">
      <c r="A22" s="166" t="s">
        <v>168</v>
      </c>
      <c r="B22" s="167" t="s">
        <v>169</v>
      </c>
      <c r="C22" s="168">
        <v>854</v>
      </c>
      <c r="D22" s="169">
        <v>794</v>
      </c>
      <c r="E22" s="169">
        <f t="shared" si="1"/>
        <v>-60</v>
      </c>
      <c r="F22" s="170">
        <f t="shared" si="2"/>
        <v>-0.0702576112412178</v>
      </c>
      <c r="G22" s="171"/>
    </row>
    <row r="23" s="138" customFormat="1" ht="18.95" customHeight="1" spans="1:7">
      <c r="A23" s="166" t="s">
        <v>170</v>
      </c>
      <c r="B23" s="167" t="s">
        <v>171</v>
      </c>
      <c r="C23" s="168">
        <v>263</v>
      </c>
      <c r="D23" s="169">
        <v>240</v>
      </c>
      <c r="E23" s="169">
        <f t="shared" si="1"/>
        <v>-23</v>
      </c>
      <c r="F23" s="170">
        <f t="shared" si="2"/>
        <v>-0.0874524714828897</v>
      </c>
      <c r="G23" s="171"/>
    </row>
    <row r="24" s="138" customFormat="1" ht="18.95" customHeight="1" spans="1:7">
      <c r="A24" s="166" t="s">
        <v>172</v>
      </c>
      <c r="B24" s="167" t="s">
        <v>173</v>
      </c>
      <c r="C24" s="168">
        <v>1</v>
      </c>
      <c r="D24" s="169">
        <v>1</v>
      </c>
      <c r="E24" s="169">
        <f t="shared" si="1"/>
        <v>0</v>
      </c>
      <c r="F24" s="170">
        <f t="shared" si="2"/>
        <v>0</v>
      </c>
      <c r="G24" s="171"/>
    </row>
    <row r="25" s="138" customFormat="1" ht="18.95" customHeight="1" spans="1:7">
      <c r="A25" s="166" t="s">
        <v>174</v>
      </c>
      <c r="B25" s="167" t="s">
        <v>175</v>
      </c>
      <c r="C25" s="168">
        <v>650</v>
      </c>
      <c r="D25" s="169">
        <v>855</v>
      </c>
      <c r="E25" s="169">
        <f t="shared" si="1"/>
        <v>205</v>
      </c>
      <c r="F25" s="170">
        <f t="shared" si="2"/>
        <v>0.315384615384615</v>
      </c>
      <c r="G25" s="171"/>
    </row>
    <row r="26" s="138" customFormat="1" ht="18.95" customHeight="1" spans="1:7">
      <c r="A26" s="166" t="s">
        <v>176</v>
      </c>
      <c r="B26" s="167" t="s">
        <v>177</v>
      </c>
      <c r="C26" s="168">
        <v>3629</v>
      </c>
      <c r="D26" s="169">
        <v>4056</v>
      </c>
      <c r="E26" s="169">
        <f t="shared" si="1"/>
        <v>427</v>
      </c>
      <c r="F26" s="170">
        <f t="shared" si="2"/>
        <v>0.117663268117939</v>
      </c>
      <c r="G26" s="171"/>
    </row>
    <row r="27" s="138" customFormat="1" ht="18.95" customHeight="1" spans="1:7">
      <c r="A27" s="166" t="s">
        <v>178</v>
      </c>
      <c r="B27" s="167" t="s">
        <v>179</v>
      </c>
      <c r="C27" s="168">
        <v>38</v>
      </c>
      <c r="D27" s="169">
        <v>12</v>
      </c>
      <c r="E27" s="169">
        <f t="shared" si="1"/>
        <v>-26</v>
      </c>
      <c r="F27" s="170">
        <f t="shared" si="2"/>
        <v>-0.684210526315789</v>
      </c>
      <c r="G27" s="171"/>
    </row>
    <row r="28" s="137" customFormat="1" ht="23.25" customHeight="1" spans="1:7">
      <c r="A28" s="160" t="s">
        <v>180</v>
      </c>
      <c r="B28" s="161" t="s">
        <v>181</v>
      </c>
      <c r="C28" s="162">
        <v>477</v>
      </c>
      <c r="D28" s="163">
        <v>487</v>
      </c>
      <c r="E28" s="163">
        <f t="shared" si="1"/>
        <v>10</v>
      </c>
      <c r="F28" s="164">
        <f t="shared" si="2"/>
        <v>0.0209643605870021</v>
      </c>
      <c r="G28" s="165"/>
    </row>
    <row r="29" s="138" customFormat="1" ht="18.75" customHeight="1" spans="1:7">
      <c r="A29" s="166" t="s">
        <v>182</v>
      </c>
      <c r="B29" s="167" t="s">
        <v>183</v>
      </c>
      <c r="C29" s="168">
        <v>453</v>
      </c>
      <c r="D29" s="169">
        <v>420</v>
      </c>
      <c r="E29" s="169">
        <f t="shared" si="1"/>
        <v>-33</v>
      </c>
      <c r="F29" s="170">
        <f t="shared" si="2"/>
        <v>-0.0728476821192053</v>
      </c>
      <c r="G29" s="171"/>
    </row>
    <row r="30" s="138" customFormat="1" ht="18.75" customHeight="1" spans="1:7">
      <c r="A30" s="166" t="s">
        <v>184</v>
      </c>
      <c r="B30" s="167" t="s">
        <v>185</v>
      </c>
      <c r="C30" s="168">
        <v>24</v>
      </c>
      <c r="D30" s="169">
        <v>67</v>
      </c>
      <c r="E30" s="169">
        <f t="shared" si="1"/>
        <v>43</v>
      </c>
      <c r="F30" s="170">
        <f t="shared" si="2"/>
        <v>1.79166666666667</v>
      </c>
      <c r="G30" s="171"/>
    </row>
    <row r="31" s="137" customFormat="1" ht="23.25" customHeight="1" spans="1:7">
      <c r="A31" s="160" t="s">
        <v>186</v>
      </c>
      <c r="B31" s="161" t="s">
        <v>187</v>
      </c>
      <c r="C31" s="162">
        <v>14455</v>
      </c>
      <c r="D31" s="163">
        <v>15787</v>
      </c>
      <c r="E31" s="163">
        <f t="shared" si="1"/>
        <v>1332</v>
      </c>
      <c r="F31" s="164">
        <f t="shared" si="2"/>
        <v>0.0921480456589415</v>
      </c>
      <c r="G31" s="165"/>
    </row>
    <row r="32" s="138" customFormat="1" ht="18.75" customHeight="1" spans="1:7">
      <c r="A32" s="166" t="s">
        <v>188</v>
      </c>
      <c r="B32" s="167" t="s">
        <v>189</v>
      </c>
      <c r="C32" s="168">
        <v>68</v>
      </c>
      <c r="D32" s="169">
        <v>22</v>
      </c>
      <c r="E32" s="169">
        <f t="shared" si="1"/>
        <v>-46</v>
      </c>
      <c r="F32" s="170">
        <f t="shared" si="2"/>
        <v>-0.676470588235294</v>
      </c>
      <c r="G32" s="171"/>
    </row>
    <row r="33" s="138" customFormat="1" ht="21" customHeight="1" spans="1:7">
      <c r="A33" s="166" t="s">
        <v>190</v>
      </c>
      <c r="B33" s="167" t="s">
        <v>191</v>
      </c>
      <c r="C33" s="168">
        <v>12458</v>
      </c>
      <c r="D33" s="169">
        <v>13096</v>
      </c>
      <c r="E33" s="169">
        <f t="shared" si="1"/>
        <v>638</v>
      </c>
      <c r="F33" s="170">
        <f t="shared" si="2"/>
        <v>0.0512120725638144</v>
      </c>
      <c r="G33" s="171"/>
    </row>
    <row r="34" s="138" customFormat="1" ht="21" customHeight="1" spans="1:7">
      <c r="A34" s="166" t="s">
        <v>192</v>
      </c>
      <c r="B34" s="167" t="s">
        <v>193</v>
      </c>
      <c r="C34" s="168">
        <v>196</v>
      </c>
      <c r="D34" s="169">
        <v>491</v>
      </c>
      <c r="E34" s="169">
        <f t="shared" si="1"/>
        <v>295</v>
      </c>
      <c r="F34" s="170">
        <f t="shared" si="2"/>
        <v>1.50510204081633</v>
      </c>
      <c r="G34" s="171"/>
    </row>
    <row r="35" s="138" customFormat="1" ht="21" customHeight="1" spans="1:7">
      <c r="A35" s="166" t="s">
        <v>194</v>
      </c>
      <c r="B35" s="167" t="s">
        <v>195</v>
      </c>
      <c r="C35" s="168">
        <v>321</v>
      </c>
      <c r="D35" s="169">
        <v>852</v>
      </c>
      <c r="E35" s="169">
        <f t="shared" si="1"/>
        <v>531</v>
      </c>
      <c r="F35" s="170">
        <f t="shared" si="2"/>
        <v>1.65420560747664</v>
      </c>
      <c r="G35" s="171"/>
    </row>
    <row r="36" s="138" customFormat="1" ht="21" customHeight="1" spans="1:7">
      <c r="A36" s="166" t="s">
        <v>196</v>
      </c>
      <c r="B36" s="167" t="s">
        <v>197</v>
      </c>
      <c r="C36" s="168">
        <v>1412</v>
      </c>
      <c r="D36" s="169">
        <v>1321</v>
      </c>
      <c r="E36" s="169">
        <f t="shared" si="1"/>
        <v>-91</v>
      </c>
      <c r="F36" s="170">
        <f t="shared" si="2"/>
        <v>-0.0644475920679887</v>
      </c>
      <c r="G36" s="171"/>
    </row>
    <row r="37" s="138" customFormat="1" ht="19.5" customHeight="1" spans="1:7">
      <c r="A37" s="166" t="s">
        <v>198</v>
      </c>
      <c r="B37" s="167" t="s">
        <v>199</v>
      </c>
      <c r="C37" s="168">
        <v>0</v>
      </c>
      <c r="D37" s="169">
        <v>5</v>
      </c>
      <c r="E37" s="169">
        <f t="shared" si="1"/>
        <v>5</v>
      </c>
      <c r="F37" s="172" t="e">
        <f t="shared" si="2"/>
        <v>#DIV/0!</v>
      </c>
      <c r="G37" s="171"/>
    </row>
    <row r="38" s="137" customFormat="1" ht="20.1" customHeight="1" spans="1:7">
      <c r="A38" s="160" t="s">
        <v>200</v>
      </c>
      <c r="B38" s="161" t="s">
        <v>201</v>
      </c>
      <c r="C38" s="162">
        <v>98906</v>
      </c>
      <c r="D38" s="163">
        <v>86264</v>
      </c>
      <c r="E38" s="163">
        <f t="shared" si="1"/>
        <v>-12642</v>
      </c>
      <c r="F38" s="164">
        <f t="shared" si="2"/>
        <v>-0.127818332558187</v>
      </c>
      <c r="G38" s="165"/>
    </row>
    <row r="39" s="138" customFormat="1" ht="20.1" customHeight="1" spans="1:7">
      <c r="A39" s="166" t="s">
        <v>202</v>
      </c>
      <c r="B39" s="167" t="s">
        <v>203</v>
      </c>
      <c r="C39" s="168">
        <v>8333</v>
      </c>
      <c r="D39" s="169">
        <v>6285</v>
      </c>
      <c r="E39" s="169">
        <f t="shared" si="1"/>
        <v>-2048</v>
      </c>
      <c r="F39" s="170">
        <f t="shared" si="2"/>
        <v>-0.245769830793232</v>
      </c>
      <c r="G39" s="171"/>
    </row>
    <row r="40" s="138" customFormat="1" ht="20.1" customHeight="1" spans="1:7">
      <c r="A40" s="166" t="s">
        <v>204</v>
      </c>
      <c r="B40" s="167" t="s">
        <v>205</v>
      </c>
      <c r="C40" s="168">
        <v>81173</v>
      </c>
      <c r="D40" s="169">
        <v>77123</v>
      </c>
      <c r="E40" s="169">
        <f t="shared" si="1"/>
        <v>-4050</v>
      </c>
      <c r="F40" s="170">
        <f t="shared" si="2"/>
        <v>-0.0498934374730514</v>
      </c>
      <c r="G40" s="171"/>
    </row>
    <row r="41" s="138" customFormat="1" ht="20.1" customHeight="1" spans="1:7">
      <c r="A41" s="166" t="s">
        <v>206</v>
      </c>
      <c r="B41" s="167" t="s">
        <v>207</v>
      </c>
      <c r="C41" s="168">
        <v>1976</v>
      </c>
      <c r="D41" s="169">
        <v>1471</v>
      </c>
      <c r="E41" s="169">
        <f t="shared" si="1"/>
        <v>-505</v>
      </c>
      <c r="F41" s="170">
        <f t="shared" si="2"/>
        <v>-0.255566801619433</v>
      </c>
      <c r="G41" s="173"/>
    </row>
    <row r="42" s="138" customFormat="1" ht="20.1" customHeight="1" spans="1:7">
      <c r="A42" s="166" t="s">
        <v>208</v>
      </c>
      <c r="B42" s="167" t="s">
        <v>209</v>
      </c>
      <c r="C42" s="168">
        <v>359</v>
      </c>
      <c r="D42" s="169">
        <v>337</v>
      </c>
      <c r="E42" s="169">
        <f t="shared" si="1"/>
        <v>-22</v>
      </c>
      <c r="F42" s="170">
        <f t="shared" si="2"/>
        <v>-0.0612813370473538</v>
      </c>
      <c r="G42" s="171"/>
    </row>
    <row r="43" s="138" customFormat="1" ht="20.1" customHeight="1" spans="1:7">
      <c r="A43" s="166" t="s">
        <v>210</v>
      </c>
      <c r="B43" s="167" t="s">
        <v>211</v>
      </c>
      <c r="C43" s="168">
        <v>449</v>
      </c>
      <c r="D43" s="169">
        <v>430</v>
      </c>
      <c r="E43" s="169">
        <f t="shared" si="1"/>
        <v>-19</v>
      </c>
      <c r="F43" s="170">
        <f t="shared" si="2"/>
        <v>-0.0423162583518931</v>
      </c>
      <c r="G43" s="171"/>
    </row>
    <row r="44" s="138" customFormat="1" ht="20.1" customHeight="1" spans="1:7">
      <c r="A44" s="166" t="s">
        <v>212</v>
      </c>
      <c r="B44" s="167" t="s">
        <v>213</v>
      </c>
      <c r="C44" s="168">
        <v>1749</v>
      </c>
      <c r="D44" s="169">
        <v>563</v>
      </c>
      <c r="E44" s="169">
        <f t="shared" si="1"/>
        <v>-1186</v>
      </c>
      <c r="F44" s="170">
        <f t="shared" si="2"/>
        <v>-0.678101772441395</v>
      </c>
      <c r="G44" s="171"/>
    </row>
    <row r="45" s="138" customFormat="1" ht="18" customHeight="1" spans="1:7">
      <c r="A45" s="166" t="s">
        <v>214</v>
      </c>
      <c r="B45" s="167" t="s">
        <v>215</v>
      </c>
      <c r="C45" s="168">
        <v>4867</v>
      </c>
      <c r="D45" s="169">
        <v>55</v>
      </c>
      <c r="E45" s="169">
        <f t="shared" si="1"/>
        <v>-4812</v>
      </c>
      <c r="F45" s="170">
        <f t="shared" si="2"/>
        <v>-0.988699404150401</v>
      </c>
      <c r="G45" s="171"/>
    </row>
    <row r="46" s="137" customFormat="1" ht="18.95" customHeight="1" spans="1:7">
      <c r="A46" s="160" t="s">
        <v>216</v>
      </c>
      <c r="B46" s="161" t="s">
        <v>217</v>
      </c>
      <c r="C46" s="162">
        <v>5962</v>
      </c>
      <c r="D46" s="163">
        <v>4741</v>
      </c>
      <c r="E46" s="163">
        <f t="shared" si="1"/>
        <v>-1221</v>
      </c>
      <c r="F46" s="164">
        <f t="shared" si="2"/>
        <v>-0.20479704797048</v>
      </c>
      <c r="G46" s="165"/>
    </row>
    <row r="47" s="138" customFormat="1" ht="17.25" customHeight="1" spans="1:7">
      <c r="A47" s="166" t="s">
        <v>218</v>
      </c>
      <c r="B47" s="167" t="s">
        <v>219</v>
      </c>
      <c r="C47" s="168">
        <v>231</v>
      </c>
      <c r="D47" s="169">
        <v>649</v>
      </c>
      <c r="E47" s="169">
        <f t="shared" si="1"/>
        <v>418</v>
      </c>
      <c r="F47" s="170">
        <f t="shared" si="2"/>
        <v>1.80952380952381</v>
      </c>
      <c r="G47" s="171"/>
    </row>
    <row r="48" s="138" customFormat="1" ht="18" customHeight="1" spans="1:7">
      <c r="A48" s="166" t="s">
        <v>220</v>
      </c>
      <c r="B48" s="167" t="s">
        <v>221</v>
      </c>
      <c r="C48" s="168">
        <v>0</v>
      </c>
      <c r="D48" s="169"/>
      <c r="E48" s="169">
        <f t="shared" si="1"/>
        <v>0</v>
      </c>
      <c r="F48" s="172" t="e">
        <f t="shared" si="2"/>
        <v>#DIV/0!</v>
      </c>
      <c r="G48" s="171"/>
    </row>
    <row r="49" s="138" customFormat="1" ht="18" customHeight="1" spans="1:7">
      <c r="A49" s="166" t="s">
        <v>222</v>
      </c>
      <c r="B49" s="167" t="s">
        <v>223</v>
      </c>
      <c r="C49" s="168">
        <v>309</v>
      </c>
      <c r="D49" s="169">
        <v>1563</v>
      </c>
      <c r="E49" s="169">
        <f t="shared" si="1"/>
        <v>1254</v>
      </c>
      <c r="F49" s="170">
        <f t="shared" si="2"/>
        <v>4.05825242718447</v>
      </c>
      <c r="G49" s="171"/>
    </row>
    <row r="50" s="138" customFormat="1" ht="18" customHeight="1" spans="1:7">
      <c r="A50" s="166" t="s">
        <v>224</v>
      </c>
      <c r="B50" s="167" t="s">
        <v>225</v>
      </c>
      <c r="C50" s="168">
        <v>0</v>
      </c>
      <c r="D50" s="169"/>
      <c r="E50" s="168">
        <f t="shared" si="1"/>
        <v>0</v>
      </c>
      <c r="F50" s="172" t="e">
        <f t="shared" si="2"/>
        <v>#DIV/0!</v>
      </c>
      <c r="G50" s="171"/>
    </row>
    <row r="51" s="138" customFormat="1" ht="18" customHeight="1" spans="1:7">
      <c r="A51" s="166" t="s">
        <v>226</v>
      </c>
      <c r="B51" s="167" t="s">
        <v>227</v>
      </c>
      <c r="C51" s="168">
        <v>96</v>
      </c>
      <c r="D51" s="169">
        <v>205</v>
      </c>
      <c r="E51" s="169">
        <f t="shared" si="1"/>
        <v>109</v>
      </c>
      <c r="F51" s="170">
        <f t="shared" si="2"/>
        <v>1.13541666666667</v>
      </c>
      <c r="G51" s="171"/>
    </row>
    <row r="52" s="138" customFormat="1" ht="18" customHeight="1" spans="1:7">
      <c r="A52" s="166" t="s">
        <v>228</v>
      </c>
      <c r="B52" s="167" t="s">
        <v>229</v>
      </c>
      <c r="C52" s="168">
        <v>5327</v>
      </c>
      <c r="D52" s="169">
        <v>2324</v>
      </c>
      <c r="E52" s="169">
        <f t="shared" si="1"/>
        <v>-3003</v>
      </c>
      <c r="F52" s="170">
        <f t="shared" si="2"/>
        <v>-0.563731931668857</v>
      </c>
      <c r="G52" s="171"/>
    </row>
    <row r="53" s="137" customFormat="1" ht="18" customHeight="1" spans="1:7">
      <c r="A53" s="160" t="s">
        <v>230</v>
      </c>
      <c r="B53" s="161" t="s">
        <v>231</v>
      </c>
      <c r="C53" s="162">
        <v>3719</v>
      </c>
      <c r="D53" s="163">
        <v>4234</v>
      </c>
      <c r="E53" s="163">
        <f t="shared" si="1"/>
        <v>515</v>
      </c>
      <c r="F53" s="164">
        <f t="shared" si="2"/>
        <v>0.138478085506857</v>
      </c>
      <c r="G53" s="165"/>
    </row>
    <row r="54" s="138" customFormat="1" ht="18" customHeight="1" spans="1:7">
      <c r="A54" s="166" t="s">
        <v>232</v>
      </c>
      <c r="B54" s="167" t="s">
        <v>233</v>
      </c>
      <c r="C54" s="168">
        <v>1632</v>
      </c>
      <c r="D54" s="169">
        <v>2061</v>
      </c>
      <c r="E54" s="169">
        <f t="shared" si="1"/>
        <v>429</v>
      </c>
      <c r="F54" s="170">
        <f t="shared" si="2"/>
        <v>0.262867647058824</v>
      </c>
      <c r="G54" s="171"/>
    </row>
    <row r="55" s="138" customFormat="1" ht="18" customHeight="1" spans="1:7">
      <c r="A55" s="166" t="s">
        <v>234</v>
      </c>
      <c r="B55" s="167" t="s">
        <v>235</v>
      </c>
      <c r="C55" s="168">
        <v>462</v>
      </c>
      <c r="D55" s="169">
        <v>702</v>
      </c>
      <c r="E55" s="169">
        <f t="shared" si="1"/>
        <v>240</v>
      </c>
      <c r="F55" s="170">
        <f t="shared" si="2"/>
        <v>0.519480519480519</v>
      </c>
      <c r="G55" s="171"/>
    </row>
    <row r="56" s="138" customFormat="1" ht="18" customHeight="1" spans="1:7">
      <c r="A56" s="166" t="s">
        <v>236</v>
      </c>
      <c r="B56" s="167" t="s">
        <v>237</v>
      </c>
      <c r="C56" s="168">
        <v>150</v>
      </c>
      <c r="D56" s="169">
        <v>156</v>
      </c>
      <c r="E56" s="169">
        <f t="shared" si="1"/>
        <v>6</v>
      </c>
      <c r="F56" s="170">
        <f t="shared" si="2"/>
        <v>0.04</v>
      </c>
      <c r="G56" s="171"/>
    </row>
    <row r="57" s="138" customFormat="1" ht="18" customHeight="1" spans="1:7">
      <c r="A57" s="166" t="s">
        <v>238</v>
      </c>
      <c r="B57" s="167" t="s">
        <v>239</v>
      </c>
      <c r="C57" s="168">
        <v>28</v>
      </c>
      <c r="D57" s="169">
        <v>18</v>
      </c>
      <c r="E57" s="169">
        <f t="shared" si="1"/>
        <v>-10</v>
      </c>
      <c r="F57" s="170">
        <f t="shared" si="2"/>
        <v>-0.357142857142857</v>
      </c>
      <c r="G57" s="171"/>
    </row>
    <row r="58" s="138" customFormat="1" ht="18" customHeight="1" spans="1:7">
      <c r="A58" s="166" t="s">
        <v>240</v>
      </c>
      <c r="B58" s="167" t="s">
        <v>241</v>
      </c>
      <c r="C58" s="168">
        <v>595</v>
      </c>
      <c r="D58" s="169">
        <v>580</v>
      </c>
      <c r="E58" s="169">
        <f t="shared" si="1"/>
        <v>-15</v>
      </c>
      <c r="F58" s="170">
        <f t="shared" si="2"/>
        <v>-0.0252100840336134</v>
      </c>
      <c r="G58" s="171"/>
    </row>
    <row r="59" s="138" customFormat="1" ht="23.25" customHeight="1" spans="1:7">
      <c r="A59" s="166" t="s">
        <v>242</v>
      </c>
      <c r="B59" s="167" t="s">
        <v>243</v>
      </c>
      <c r="C59" s="168">
        <v>851</v>
      </c>
      <c r="D59" s="169">
        <v>717</v>
      </c>
      <c r="E59" s="169">
        <f t="shared" si="1"/>
        <v>-134</v>
      </c>
      <c r="F59" s="170">
        <f t="shared" si="2"/>
        <v>-0.157461809635723</v>
      </c>
      <c r="G59" s="171"/>
    </row>
    <row r="60" s="137" customFormat="1" ht="23.25" customHeight="1" spans="1:7">
      <c r="A60" s="160" t="s">
        <v>244</v>
      </c>
      <c r="B60" s="161" t="s">
        <v>245</v>
      </c>
      <c r="C60" s="162">
        <v>110569</v>
      </c>
      <c r="D60" s="162">
        <v>96834</v>
      </c>
      <c r="E60" s="163">
        <f t="shared" si="1"/>
        <v>-13735</v>
      </c>
      <c r="F60" s="164">
        <f t="shared" si="2"/>
        <v>-0.124221074623086</v>
      </c>
      <c r="G60" s="165"/>
    </row>
    <row r="61" s="138" customFormat="1" ht="25.5" customHeight="1" spans="1:7">
      <c r="A61" s="166" t="s">
        <v>246</v>
      </c>
      <c r="B61" s="167" t="s">
        <v>247</v>
      </c>
      <c r="C61" s="168">
        <v>2011</v>
      </c>
      <c r="D61" s="169">
        <v>1934</v>
      </c>
      <c r="E61" s="169">
        <f t="shared" si="1"/>
        <v>-77</v>
      </c>
      <c r="F61" s="170">
        <f t="shared" si="2"/>
        <v>-0.0382894082545997</v>
      </c>
      <c r="G61" s="171"/>
    </row>
    <row r="62" s="138" customFormat="1" ht="21.95" customHeight="1" spans="1:7">
      <c r="A62" s="166" t="s">
        <v>248</v>
      </c>
      <c r="B62" s="167" t="s">
        <v>249</v>
      </c>
      <c r="C62" s="174">
        <v>710</v>
      </c>
      <c r="D62" s="169">
        <v>789</v>
      </c>
      <c r="E62" s="169">
        <f t="shared" si="1"/>
        <v>79</v>
      </c>
      <c r="F62" s="170">
        <f t="shared" si="2"/>
        <v>0.111267605633803</v>
      </c>
      <c r="G62" s="171"/>
    </row>
    <row r="63" s="138" customFormat="1" ht="18" customHeight="1" spans="1:7">
      <c r="A63" s="166" t="s">
        <v>250</v>
      </c>
      <c r="B63" s="167" t="s">
        <v>251</v>
      </c>
      <c r="C63" s="174">
        <v>53146</v>
      </c>
      <c r="D63" s="169">
        <v>37753</v>
      </c>
      <c r="E63" s="169">
        <f t="shared" si="1"/>
        <v>-15393</v>
      </c>
      <c r="F63" s="170">
        <f t="shared" si="2"/>
        <v>-0.289636096789975</v>
      </c>
      <c r="G63" s="171"/>
    </row>
    <row r="64" s="138" customFormat="1" ht="18" customHeight="1" spans="1:7">
      <c r="A64" s="166" t="s">
        <v>252</v>
      </c>
      <c r="B64" s="167" t="s">
        <v>253</v>
      </c>
      <c r="C64" s="174">
        <v>2055</v>
      </c>
      <c r="D64" s="169">
        <v>2176</v>
      </c>
      <c r="E64" s="169">
        <f t="shared" si="1"/>
        <v>121</v>
      </c>
      <c r="F64" s="170">
        <f t="shared" si="2"/>
        <v>0.0588807785888078</v>
      </c>
      <c r="G64" s="171"/>
    </row>
    <row r="65" s="138" customFormat="1" ht="19.5" customHeight="1" spans="1:7">
      <c r="A65" s="166" t="s">
        <v>254</v>
      </c>
      <c r="B65" s="167" t="s">
        <v>255</v>
      </c>
      <c r="C65" s="174">
        <v>7102</v>
      </c>
      <c r="D65" s="169">
        <v>7243</v>
      </c>
      <c r="E65" s="169">
        <f t="shared" si="1"/>
        <v>141</v>
      </c>
      <c r="F65" s="170">
        <f t="shared" si="2"/>
        <v>0.0198535623767953</v>
      </c>
      <c r="G65" s="171"/>
    </row>
    <row r="66" s="138" customFormat="1" ht="19.5" customHeight="1" spans="1:7">
      <c r="A66" s="166" t="s">
        <v>256</v>
      </c>
      <c r="B66" s="167" t="s">
        <v>257</v>
      </c>
      <c r="C66" s="174">
        <v>444</v>
      </c>
      <c r="D66" s="169">
        <v>480</v>
      </c>
      <c r="E66" s="169">
        <f t="shared" si="1"/>
        <v>36</v>
      </c>
      <c r="F66" s="170">
        <f t="shared" si="2"/>
        <v>0.0810810810810811</v>
      </c>
      <c r="G66" s="171"/>
    </row>
    <row r="67" s="138" customFormat="1" ht="19.5" customHeight="1" spans="1:7">
      <c r="A67" s="166" t="s">
        <v>258</v>
      </c>
      <c r="B67" s="167" t="s">
        <v>259</v>
      </c>
      <c r="C67" s="174">
        <v>1606</v>
      </c>
      <c r="D67" s="169">
        <v>1334</v>
      </c>
      <c r="E67" s="169">
        <f t="shared" si="1"/>
        <v>-272</v>
      </c>
      <c r="F67" s="170">
        <f t="shared" si="2"/>
        <v>-0.169364881693649</v>
      </c>
      <c r="G67" s="171"/>
    </row>
    <row r="68" s="138" customFormat="1" ht="19.5" customHeight="1" spans="1:7">
      <c r="A68" s="166" t="s">
        <v>260</v>
      </c>
      <c r="B68" s="167" t="s">
        <v>261</v>
      </c>
      <c r="C68" s="174">
        <v>2758</v>
      </c>
      <c r="D68" s="169">
        <v>1931</v>
      </c>
      <c r="E68" s="169">
        <f t="shared" si="1"/>
        <v>-827</v>
      </c>
      <c r="F68" s="170">
        <f t="shared" si="2"/>
        <v>-0.299854967367658</v>
      </c>
      <c r="G68" s="171"/>
    </row>
    <row r="69" s="138" customFormat="1" ht="19.5" customHeight="1" spans="1:7">
      <c r="A69" s="166" t="s">
        <v>262</v>
      </c>
      <c r="B69" s="167" t="s">
        <v>263</v>
      </c>
      <c r="C69" s="174">
        <v>53</v>
      </c>
      <c r="D69" s="169">
        <v>53</v>
      </c>
      <c r="E69" s="169">
        <f t="shared" ref="E69:E132" si="3">D69-C69</f>
        <v>0</v>
      </c>
      <c r="F69" s="170">
        <f t="shared" ref="F69:F127" si="4">E69/C69</f>
        <v>0</v>
      </c>
      <c r="G69" s="171"/>
    </row>
    <row r="70" s="138" customFormat="1" ht="19.5" customHeight="1" spans="1:7">
      <c r="A70" s="166" t="s">
        <v>264</v>
      </c>
      <c r="B70" s="167" t="s">
        <v>265</v>
      </c>
      <c r="C70" s="174">
        <v>9739</v>
      </c>
      <c r="D70" s="169">
        <v>12358</v>
      </c>
      <c r="E70" s="169">
        <f t="shared" si="3"/>
        <v>2619</v>
      </c>
      <c r="F70" s="170">
        <f t="shared" si="4"/>
        <v>0.268918780162234</v>
      </c>
      <c r="G70" s="171"/>
    </row>
    <row r="71" s="138" customFormat="1" ht="19.5" customHeight="1" spans="1:7">
      <c r="A71" s="166" t="s">
        <v>266</v>
      </c>
      <c r="B71" s="167" t="s">
        <v>267</v>
      </c>
      <c r="C71" s="174">
        <v>604</v>
      </c>
      <c r="D71" s="169">
        <v>292</v>
      </c>
      <c r="E71" s="169">
        <f t="shared" si="3"/>
        <v>-312</v>
      </c>
      <c r="F71" s="170">
        <f t="shared" si="4"/>
        <v>-0.516556291390728</v>
      </c>
      <c r="G71" s="171"/>
    </row>
    <row r="72" s="138" customFormat="1" ht="19.5" customHeight="1" spans="1:7">
      <c r="A72" s="166" t="s">
        <v>268</v>
      </c>
      <c r="B72" s="167" t="s">
        <v>269</v>
      </c>
      <c r="C72" s="174">
        <v>6315</v>
      </c>
      <c r="D72" s="169">
        <v>4105</v>
      </c>
      <c r="E72" s="169">
        <f t="shared" si="3"/>
        <v>-2210</v>
      </c>
      <c r="F72" s="170">
        <f t="shared" si="4"/>
        <v>-0.349960411718131</v>
      </c>
      <c r="G72" s="171"/>
    </row>
    <row r="73" s="138" customFormat="1" ht="19.5" customHeight="1" spans="1:7">
      <c r="A73" s="166" t="s">
        <v>270</v>
      </c>
      <c r="B73" s="167" t="s">
        <v>271</v>
      </c>
      <c r="C73" s="174">
        <v>30</v>
      </c>
      <c r="D73" s="169">
        <v>1</v>
      </c>
      <c r="E73" s="169">
        <f t="shared" si="3"/>
        <v>-29</v>
      </c>
      <c r="F73" s="170">
        <f t="shared" si="4"/>
        <v>-0.966666666666667</v>
      </c>
      <c r="G73" s="171"/>
    </row>
    <row r="74" s="138" customFormat="1" ht="23.25" customHeight="1" spans="1:7">
      <c r="A74" s="166" t="s">
        <v>272</v>
      </c>
      <c r="B74" s="167" t="s">
        <v>273</v>
      </c>
      <c r="C74" s="174">
        <v>20788</v>
      </c>
      <c r="D74" s="169">
        <v>23339</v>
      </c>
      <c r="E74" s="169">
        <f t="shared" si="3"/>
        <v>2551</v>
      </c>
      <c r="F74" s="170">
        <f t="shared" si="4"/>
        <v>0.122715027900712</v>
      </c>
      <c r="G74" s="171"/>
    </row>
    <row r="75" s="138" customFormat="1" ht="23.25" customHeight="1" spans="1:7">
      <c r="A75" s="166" t="s">
        <v>274</v>
      </c>
      <c r="B75" s="167" t="s">
        <v>275</v>
      </c>
      <c r="C75" s="168">
        <v>0</v>
      </c>
      <c r="D75" s="169"/>
      <c r="E75" s="169">
        <f t="shared" si="3"/>
        <v>0</v>
      </c>
      <c r="F75" s="172" t="e">
        <f t="shared" si="4"/>
        <v>#DIV/0!</v>
      </c>
      <c r="G75" s="171"/>
    </row>
    <row r="76" s="138" customFormat="1" ht="21" customHeight="1" spans="1:7">
      <c r="A76" s="166" t="s">
        <v>276</v>
      </c>
      <c r="B76" s="167" t="s">
        <v>277</v>
      </c>
      <c r="C76" s="174">
        <v>1221</v>
      </c>
      <c r="D76" s="168">
        <v>816</v>
      </c>
      <c r="E76" s="169">
        <f t="shared" si="3"/>
        <v>-405</v>
      </c>
      <c r="F76" s="170">
        <f t="shared" si="4"/>
        <v>-0.331695331695332</v>
      </c>
      <c r="G76" s="171"/>
    </row>
    <row r="77" s="138" customFormat="1" ht="21" customHeight="1" spans="1:7">
      <c r="A77" s="166" t="s">
        <v>278</v>
      </c>
      <c r="B77" s="167" t="s">
        <v>279</v>
      </c>
      <c r="C77" s="174">
        <v>1500</v>
      </c>
      <c r="D77" s="168">
        <v>1815</v>
      </c>
      <c r="E77" s="169">
        <f t="shared" si="3"/>
        <v>315</v>
      </c>
      <c r="F77" s="170">
        <f t="shared" si="4"/>
        <v>0.21</v>
      </c>
      <c r="G77" s="171"/>
    </row>
    <row r="78" s="138" customFormat="1" ht="21" customHeight="1" spans="1:7">
      <c r="A78" s="166" t="s">
        <v>280</v>
      </c>
      <c r="B78" s="167" t="s">
        <v>281</v>
      </c>
      <c r="C78" s="174">
        <v>486</v>
      </c>
      <c r="D78" s="169">
        <v>415</v>
      </c>
      <c r="E78" s="169">
        <f t="shared" si="3"/>
        <v>-71</v>
      </c>
      <c r="F78" s="170">
        <f t="shared" si="4"/>
        <v>-0.146090534979424</v>
      </c>
      <c r="G78" s="171"/>
    </row>
    <row r="79" s="137" customFormat="1" ht="23.25" customHeight="1" spans="1:7">
      <c r="A79" s="160" t="s">
        <v>282</v>
      </c>
      <c r="B79" s="161" t="s">
        <v>283</v>
      </c>
      <c r="C79" s="162">
        <v>47433</v>
      </c>
      <c r="D79" s="163">
        <v>41707</v>
      </c>
      <c r="E79" s="163">
        <f t="shared" si="3"/>
        <v>-5726</v>
      </c>
      <c r="F79" s="164">
        <f t="shared" si="4"/>
        <v>-0.120717643834461</v>
      </c>
      <c r="G79" s="165"/>
    </row>
    <row r="80" s="138" customFormat="1" ht="18" customHeight="1" spans="1:7">
      <c r="A80" s="166" t="s">
        <v>284</v>
      </c>
      <c r="B80" s="167" t="s">
        <v>285</v>
      </c>
      <c r="C80" s="168">
        <v>916</v>
      </c>
      <c r="D80" s="169">
        <v>876</v>
      </c>
      <c r="E80" s="169">
        <f t="shared" si="3"/>
        <v>-40</v>
      </c>
      <c r="F80" s="170">
        <f t="shared" si="4"/>
        <v>-0.0436681222707424</v>
      </c>
      <c r="G80" s="171"/>
    </row>
    <row r="81" s="138" customFormat="1" ht="18" customHeight="1" spans="1:7">
      <c r="A81" s="166" t="s">
        <v>286</v>
      </c>
      <c r="B81" s="167" t="s">
        <v>287</v>
      </c>
      <c r="C81" s="174">
        <v>1238</v>
      </c>
      <c r="D81" s="169">
        <v>759</v>
      </c>
      <c r="E81" s="169">
        <f t="shared" si="3"/>
        <v>-479</v>
      </c>
      <c r="F81" s="170">
        <f t="shared" si="4"/>
        <v>-0.386914378029079</v>
      </c>
      <c r="G81" s="171"/>
    </row>
    <row r="82" s="138" customFormat="1" ht="18" customHeight="1" spans="1:7">
      <c r="A82" s="166" t="s">
        <v>288</v>
      </c>
      <c r="B82" s="167" t="s">
        <v>289</v>
      </c>
      <c r="C82" s="174">
        <v>8296</v>
      </c>
      <c r="D82" s="169">
        <v>6696</v>
      </c>
      <c r="E82" s="169">
        <f t="shared" si="3"/>
        <v>-1600</v>
      </c>
      <c r="F82" s="170">
        <f t="shared" si="4"/>
        <v>-0.192864030858245</v>
      </c>
      <c r="G82" s="171"/>
    </row>
    <row r="83" s="138" customFormat="1" ht="18" customHeight="1" spans="1:7">
      <c r="A83" s="166" t="s">
        <v>290</v>
      </c>
      <c r="B83" s="167" t="s">
        <v>291</v>
      </c>
      <c r="C83" s="174">
        <v>11730</v>
      </c>
      <c r="D83" s="169">
        <v>11990</v>
      </c>
      <c r="E83" s="169">
        <f t="shared" si="3"/>
        <v>260</v>
      </c>
      <c r="F83" s="170">
        <f t="shared" si="4"/>
        <v>0.0221653878942881</v>
      </c>
      <c r="G83" s="171"/>
    </row>
    <row r="84" s="138" customFormat="1" ht="18" customHeight="1" spans="1:7">
      <c r="A84" s="166" t="s">
        <v>292</v>
      </c>
      <c r="B84" s="167" t="s">
        <v>293</v>
      </c>
      <c r="C84" s="174">
        <v>164</v>
      </c>
      <c r="D84" s="169">
        <v>118</v>
      </c>
      <c r="E84" s="169">
        <f t="shared" si="3"/>
        <v>-46</v>
      </c>
      <c r="F84" s="170">
        <f t="shared" si="4"/>
        <v>-0.280487804878049</v>
      </c>
      <c r="G84" s="171"/>
    </row>
    <row r="85" s="138" customFormat="1" ht="18" customHeight="1" spans="1:7">
      <c r="A85" s="166" t="s">
        <v>294</v>
      </c>
      <c r="B85" s="167" t="s">
        <v>295</v>
      </c>
      <c r="C85" s="174">
        <v>3883</v>
      </c>
      <c r="D85" s="169">
        <v>3472</v>
      </c>
      <c r="E85" s="169">
        <f t="shared" si="3"/>
        <v>-411</v>
      </c>
      <c r="F85" s="170">
        <f t="shared" si="4"/>
        <v>-0.105845995364409</v>
      </c>
      <c r="G85" s="171"/>
    </row>
    <row r="86" s="138" customFormat="1" ht="18" customHeight="1" spans="1:7">
      <c r="A86" s="166" t="s">
        <v>296</v>
      </c>
      <c r="B86" s="167" t="s">
        <v>297</v>
      </c>
      <c r="C86" s="174">
        <v>9994</v>
      </c>
      <c r="D86" s="169">
        <v>8345</v>
      </c>
      <c r="E86" s="169">
        <f t="shared" si="3"/>
        <v>-1649</v>
      </c>
      <c r="F86" s="170">
        <f t="shared" si="4"/>
        <v>-0.16499899939964</v>
      </c>
      <c r="G86" s="175"/>
    </row>
    <row r="87" s="138" customFormat="1" ht="23.25" customHeight="1" spans="1:7">
      <c r="A87" s="166" t="s">
        <v>298</v>
      </c>
      <c r="B87" s="167" t="s">
        <v>299</v>
      </c>
      <c r="C87" s="174">
        <v>7317</v>
      </c>
      <c r="D87" s="169">
        <v>3926</v>
      </c>
      <c r="E87" s="169">
        <f t="shared" si="3"/>
        <v>-3391</v>
      </c>
      <c r="F87" s="170">
        <f t="shared" si="4"/>
        <v>-0.463441301079677</v>
      </c>
      <c r="G87" s="175"/>
    </row>
    <row r="88" s="138" customFormat="1" ht="18.95" customHeight="1" spans="1:7">
      <c r="A88" s="166" t="s">
        <v>300</v>
      </c>
      <c r="B88" s="167" t="s">
        <v>301</v>
      </c>
      <c r="C88" s="174">
        <v>3129</v>
      </c>
      <c r="D88" s="169">
        <v>4643</v>
      </c>
      <c r="E88" s="169">
        <f t="shared" si="3"/>
        <v>1514</v>
      </c>
      <c r="F88" s="170">
        <f t="shared" si="4"/>
        <v>0.483860658357303</v>
      </c>
      <c r="G88" s="171"/>
    </row>
    <row r="89" s="138" customFormat="1" ht="18.95" customHeight="1" spans="1:7">
      <c r="A89" s="166" t="s">
        <v>302</v>
      </c>
      <c r="B89" s="167" t="s">
        <v>303</v>
      </c>
      <c r="C89" s="174">
        <v>44</v>
      </c>
      <c r="D89" s="169">
        <v>64</v>
      </c>
      <c r="E89" s="169">
        <f t="shared" si="3"/>
        <v>20</v>
      </c>
      <c r="F89" s="170">
        <f t="shared" si="4"/>
        <v>0.454545454545455</v>
      </c>
      <c r="G89" s="171"/>
    </row>
    <row r="90" s="138" customFormat="1" ht="18.95" customHeight="1" spans="1:7">
      <c r="A90" s="166" t="s">
        <v>304</v>
      </c>
      <c r="B90" s="167" t="s">
        <v>305</v>
      </c>
      <c r="C90" s="174">
        <v>721</v>
      </c>
      <c r="D90" s="169">
        <v>818</v>
      </c>
      <c r="E90" s="169">
        <f t="shared" si="3"/>
        <v>97</v>
      </c>
      <c r="F90" s="170">
        <f t="shared" si="4"/>
        <v>0.134535367545076</v>
      </c>
      <c r="G90" s="171"/>
    </row>
    <row r="91" s="138" customFormat="1" ht="21" customHeight="1" spans="1:7">
      <c r="A91" s="166" t="s">
        <v>306</v>
      </c>
      <c r="B91" s="167" t="s">
        <v>307</v>
      </c>
      <c r="C91" s="168">
        <v>0</v>
      </c>
      <c r="D91" s="169"/>
      <c r="E91" s="169">
        <f t="shared" si="3"/>
        <v>0</v>
      </c>
      <c r="F91" s="172" t="e">
        <f t="shared" si="4"/>
        <v>#DIV/0!</v>
      </c>
      <c r="G91" s="171"/>
    </row>
    <row r="92" s="137" customFormat="1" ht="23.25" customHeight="1" spans="1:7">
      <c r="A92" s="160" t="s">
        <v>308</v>
      </c>
      <c r="B92" s="161" t="s">
        <v>309</v>
      </c>
      <c r="C92" s="162">
        <v>2385</v>
      </c>
      <c r="D92" s="163">
        <v>2421</v>
      </c>
      <c r="E92" s="163">
        <f t="shared" si="3"/>
        <v>36</v>
      </c>
      <c r="F92" s="164">
        <f t="shared" si="4"/>
        <v>0.0150943396226415</v>
      </c>
      <c r="G92" s="165"/>
    </row>
    <row r="93" s="138" customFormat="1" ht="20.1" customHeight="1" spans="1:7">
      <c r="A93" s="166" t="s">
        <v>310</v>
      </c>
      <c r="B93" s="167" t="s">
        <v>311</v>
      </c>
      <c r="C93" s="174">
        <v>34</v>
      </c>
      <c r="D93" s="169">
        <v>124</v>
      </c>
      <c r="E93" s="169">
        <f t="shared" si="3"/>
        <v>90</v>
      </c>
      <c r="F93" s="170">
        <f t="shared" si="4"/>
        <v>2.64705882352941</v>
      </c>
      <c r="G93" s="171"/>
    </row>
    <row r="94" s="138" customFormat="1" ht="20.1" customHeight="1" spans="1:7">
      <c r="A94" s="166" t="s">
        <v>312</v>
      </c>
      <c r="B94" s="167" t="s">
        <v>313</v>
      </c>
      <c r="C94" s="176">
        <v>100</v>
      </c>
      <c r="D94" s="169">
        <v>16</v>
      </c>
      <c r="E94" s="169">
        <f t="shared" si="3"/>
        <v>-84</v>
      </c>
      <c r="F94" s="170">
        <f t="shared" si="4"/>
        <v>-0.84</v>
      </c>
      <c r="G94" s="171"/>
    </row>
    <row r="95" s="138" customFormat="1" ht="20.1" customHeight="1" spans="1:7">
      <c r="A95" s="166" t="s">
        <v>314</v>
      </c>
      <c r="B95" s="167" t="s">
        <v>315</v>
      </c>
      <c r="C95" s="174">
        <v>276</v>
      </c>
      <c r="D95" s="169">
        <v>456</v>
      </c>
      <c r="E95" s="169">
        <f t="shared" si="3"/>
        <v>180</v>
      </c>
      <c r="F95" s="170">
        <f t="shared" si="4"/>
        <v>0.652173913043478</v>
      </c>
      <c r="G95" s="171"/>
    </row>
    <row r="96" s="138" customFormat="1" ht="20.1" customHeight="1" spans="1:7">
      <c r="A96" s="166" t="s">
        <v>316</v>
      </c>
      <c r="B96" s="167" t="s">
        <v>317</v>
      </c>
      <c r="C96" s="174">
        <v>1943</v>
      </c>
      <c r="D96" s="169">
        <v>1825</v>
      </c>
      <c r="E96" s="169">
        <f t="shared" si="3"/>
        <v>-118</v>
      </c>
      <c r="F96" s="170">
        <f t="shared" si="4"/>
        <v>-0.060730828615543</v>
      </c>
      <c r="G96" s="171"/>
    </row>
    <row r="97" s="138" customFormat="1" ht="20.1" customHeight="1" spans="1:7">
      <c r="A97" s="166" t="s">
        <v>318</v>
      </c>
      <c r="B97" s="167" t="s">
        <v>319</v>
      </c>
      <c r="C97" s="168">
        <v>32</v>
      </c>
      <c r="D97" s="169"/>
      <c r="E97" s="169">
        <f t="shared" si="3"/>
        <v>-32</v>
      </c>
      <c r="F97" s="170">
        <f t="shared" si="4"/>
        <v>-1</v>
      </c>
      <c r="G97" s="171"/>
    </row>
    <row r="98" s="138" customFormat="1" ht="20.1" customHeight="1" spans="1:7">
      <c r="A98" s="166" t="s">
        <v>320</v>
      </c>
      <c r="B98" s="167" t="s">
        <v>321</v>
      </c>
      <c r="C98" s="168">
        <v>0</v>
      </c>
      <c r="D98" s="169"/>
      <c r="E98" s="169">
        <f t="shared" si="3"/>
        <v>0</v>
      </c>
      <c r="F98" s="172" t="e">
        <f t="shared" si="4"/>
        <v>#DIV/0!</v>
      </c>
      <c r="G98" s="171"/>
    </row>
    <row r="99" s="138" customFormat="1" ht="20.1" customHeight="1" spans="1:7">
      <c r="A99" s="166" t="s">
        <v>322</v>
      </c>
      <c r="B99" s="167" t="s">
        <v>323</v>
      </c>
      <c r="C99" s="168">
        <v>0</v>
      </c>
      <c r="D99" s="169"/>
      <c r="E99" s="169">
        <f t="shared" si="3"/>
        <v>0</v>
      </c>
      <c r="F99" s="172" t="e">
        <f t="shared" si="4"/>
        <v>#DIV/0!</v>
      </c>
      <c r="G99" s="173"/>
    </row>
    <row r="100" s="138" customFormat="1" ht="20.1" customHeight="1" spans="1:7">
      <c r="A100" s="166" t="s">
        <v>324</v>
      </c>
      <c r="B100" s="167" t="s">
        <v>325</v>
      </c>
      <c r="C100" s="168">
        <v>0</v>
      </c>
      <c r="D100" s="169"/>
      <c r="E100" s="169">
        <f t="shared" si="3"/>
        <v>0</v>
      </c>
      <c r="F100" s="172" t="e">
        <f t="shared" si="4"/>
        <v>#DIV/0!</v>
      </c>
      <c r="G100" s="173"/>
    </row>
    <row r="101" s="138" customFormat="1" ht="20.1" customHeight="1" spans="1:7">
      <c r="A101" s="166" t="s">
        <v>326</v>
      </c>
      <c r="B101" s="167" t="s">
        <v>327</v>
      </c>
      <c r="C101" s="168">
        <v>0</v>
      </c>
      <c r="D101" s="169"/>
      <c r="E101" s="169">
        <f t="shared" si="3"/>
        <v>0</v>
      </c>
      <c r="F101" s="172" t="e">
        <f t="shared" si="4"/>
        <v>#DIV/0!</v>
      </c>
      <c r="G101" s="171"/>
    </row>
    <row r="102" s="138" customFormat="1" ht="20.1" customHeight="1" spans="1:7">
      <c r="A102" s="166" t="s">
        <v>328</v>
      </c>
      <c r="B102" s="167" t="s">
        <v>329</v>
      </c>
      <c r="C102" s="168">
        <v>0</v>
      </c>
      <c r="D102" s="169"/>
      <c r="E102" s="169">
        <f t="shared" si="3"/>
        <v>0</v>
      </c>
      <c r="F102" s="172" t="e">
        <f t="shared" si="4"/>
        <v>#DIV/0!</v>
      </c>
      <c r="G102" s="171"/>
    </row>
    <row r="103" s="138" customFormat="1" ht="20.1" customHeight="1" spans="1:7">
      <c r="A103" s="166" t="s">
        <v>330</v>
      </c>
      <c r="B103" s="167" t="s">
        <v>331</v>
      </c>
      <c r="C103" s="168">
        <v>0</v>
      </c>
      <c r="D103" s="169"/>
      <c r="E103" s="169">
        <f t="shared" si="3"/>
        <v>0</v>
      </c>
      <c r="F103" s="172" t="e">
        <f t="shared" si="4"/>
        <v>#DIV/0!</v>
      </c>
      <c r="G103" s="171"/>
    </row>
    <row r="104" s="138" customFormat="1" ht="20.1" customHeight="1" spans="1:7">
      <c r="A104" s="166" t="s">
        <v>332</v>
      </c>
      <c r="B104" s="167" t="s">
        <v>333</v>
      </c>
      <c r="C104" s="168">
        <v>0</v>
      </c>
      <c r="D104" s="169"/>
      <c r="E104" s="169">
        <f t="shared" si="3"/>
        <v>0</v>
      </c>
      <c r="F104" s="172" t="e">
        <f t="shared" si="4"/>
        <v>#DIV/0!</v>
      </c>
      <c r="G104" s="171"/>
    </row>
    <row r="105" s="137" customFormat="1" ht="20.1" customHeight="1" spans="1:7">
      <c r="A105" s="160" t="s">
        <v>334</v>
      </c>
      <c r="B105" s="161" t="s">
        <v>335</v>
      </c>
      <c r="C105" s="162">
        <v>29502</v>
      </c>
      <c r="D105" s="162">
        <v>31085</v>
      </c>
      <c r="E105" s="163">
        <f t="shared" si="3"/>
        <v>1583</v>
      </c>
      <c r="F105" s="164">
        <f t="shared" si="4"/>
        <v>0.0536573791607349</v>
      </c>
      <c r="G105" s="165"/>
    </row>
    <row r="106" s="138" customFormat="1" ht="20.1" customHeight="1" spans="1:7">
      <c r="A106" s="166" t="s">
        <v>336</v>
      </c>
      <c r="B106" s="167" t="s">
        <v>337</v>
      </c>
      <c r="C106" s="174">
        <v>3207</v>
      </c>
      <c r="D106" s="169">
        <v>3265</v>
      </c>
      <c r="E106" s="169">
        <f t="shared" si="3"/>
        <v>58</v>
      </c>
      <c r="F106" s="170">
        <f t="shared" si="4"/>
        <v>0.0180854381041472</v>
      </c>
      <c r="G106" s="171"/>
    </row>
    <row r="107" s="138" customFormat="1" ht="20.1" customHeight="1" spans="1:7">
      <c r="A107" s="166" t="s">
        <v>338</v>
      </c>
      <c r="B107" s="167" t="s">
        <v>339</v>
      </c>
      <c r="C107" s="168"/>
      <c r="D107" s="169"/>
      <c r="E107" s="169">
        <f t="shared" si="3"/>
        <v>0</v>
      </c>
      <c r="F107" s="172" t="e">
        <f t="shared" si="4"/>
        <v>#DIV/0!</v>
      </c>
      <c r="G107" s="171"/>
    </row>
    <row r="108" s="138" customFormat="1" ht="18.95" customHeight="1" spans="1:7">
      <c r="A108" s="166" t="s">
        <v>340</v>
      </c>
      <c r="B108" s="167" t="s">
        <v>341</v>
      </c>
      <c r="C108" s="174">
        <v>17990</v>
      </c>
      <c r="D108" s="169">
        <v>21657</v>
      </c>
      <c r="E108" s="169">
        <f t="shared" si="3"/>
        <v>3667</v>
      </c>
      <c r="F108" s="170">
        <f t="shared" si="4"/>
        <v>0.203835464146748</v>
      </c>
      <c r="G108" s="171"/>
    </row>
    <row r="109" s="138" customFormat="1" ht="18.95" customHeight="1" spans="1:7">
      <c r="A109" s="166" t="s">
        <v>342</v>
      </c>
      <c r="B109" s="167" t="s">
        <v>343</v>
      </c>
      <c r="C109" s="174">
        <v>6708</v>
      </c>
      <c r="D109" s="169">
        <v>5462</v>
      </c>
      <c r="E109" s="169">
        <f t="shared" si="3"/>
        <v>-1246</v>
      </c>
      <c r="F109" s="170">
        <f t="shared" si="4"/>
        <v>-0.185748360166965</v>
      </c>
      <c r="G109" s="171"/>
    </row>
    <row r="110" s="138" customFormat="1" ht="18.95" customHeight="1" spans="1:7">
      <c r="A110" s="166" t="s">
        <v>344</v>
      </c>
      <c r="B110" s="167" t="s">
        <v>345</v>
      </c>
      <c r="C110" s="174">
        <v>20</v>
      </c>
      <c r="D110" s="169">
        <v>20</v>
      </c>
      <c r="E110" s="169">
        <f t="shared" si="3"/>
        <v>0</v>
      </c>
      <c r="F110" s="170">
        <f t="shared" si="4"/>
        <v>0</v>
      </c>
      <c r="G110" s="171"/>
    </row>
    <row r="111" s="138" customFormat="1" ht="18.95" customHeight="1" spans="1:7">
      <c r="A111" s="166" t="s">
        <v>346</v>
      </c>
      <c r="B111" s="167" t="s">
        <v>347</v>
      </c>
      <c r="C111" s="174">
        <v>1577</v>
      </c>
      <c r="D111" s="169">
        <v>681</v>
      </c>
      <c r="E111" s="169">
        <f t="shared" si="3"/>
        <v>-896</v>
      </c>
      <c r="F111" s="170">
        <f t="shared" si="4"/>
        <v>-0.568167406467977</v>
      </c>
      <c r="G111" s="171"/>
    </row>
    <row r="112" s="137" customFormat="1" ht="18" customHeight="1" spans="1:7">
      <c r="A112" s="160" t="s">
        <v>348</v>
      </c>
      <c r="B112" s="161" t="s">
        <v>349</v>
      </c>
      <c r="C112" s="162">
        <v>101786</v>
      </c>
      <c r="D112" s="163">
        <v>82120</v>
      </c>
      <c r="E112" s="163">
        <f t="shared" si="3"/>
        <v>-19666</v>
      </c>
      <c r="F112" s="164">
        <f t="shared" si="4"/>
        <v>-0.193209282219559</v>
      </c>
      <c r="G112" s="165"/>
    </row>
    <row r="113" s="138" customFormat="1" ht="18" customHeight="1" spans="1:7">
      <c r="A113" s="166" t="s">
        <v>350</v>
      </c>
      <c r="B113" s="167" t="s">
        <v>351</v>
      </c>
      <c r="C113" s="174">
        <v>25711</v>
      </c>
      <c r="D113" s="169">
        <v>22831</v>
      </c>
      <c r="E113" s="169">
        <f t="shared" si="3"/>
        <v>-2880</v>
      </c>
      <c r="F113" s="170">
        <f t="shared" si="4"/>
        <v>-0.112014312939987</v>
      </c>
      <c r="G113" s="171"/>
    </row>
    <row r="114" s="138" customFormat="1" ht="18" customHeight="1" spans="1:7">
      <c r="A114" s="166" t="s">
        <v>352</v>
      </c>
      <c r="B114" s="167" t="s">
        <v>353</v>
      </c>
      <c r="C114" s="174">
        <v>10625</v>
      </c>
      <c r="D114" s="169">
        <v>4446</v>
      </c>
      <c r="E114" s="169">
        <f t="shared" si="3"/>
        <v>-6179</v>
      </c>
      <c r="F114" s="170">
        <f t="shared" si="4"/>
        <v>-0.581552941176471</v>
      </c>
      <c r="G114" s="171"/>
    </row>
    <row r="115" s="138" customFormat="1" ht="18" customHeight="1" spans="1:7">
      <c r="A115" s="166" t="s">
        <v>354</v>
      </c>
      <c r="B115" s="167" t="s">
        <v>355</v>
      </c>
      <c r="C115" s="174">
        <v>25668</v>
      </c>
      <c r="D115" s="169">
        <v>13125</v>
      </c>
      <c r="E115" s="169">
        <f t="shared" si="3"/>
        <v>-12543</v>
      </c>
      <c r="F115" s="170">
        <f t="shared" si="4"/>
        <v>-0.488662926601216</v>
      </c>
      <c r="G115" s="171"/>
    </row>
    <row r="116" s="138" customFormat="1" ht="18" customHeight="1" spans="1:7">
      <c r="A116" s="166" t="s">
        <v>356</v>
      </c>
      <c r="B116" s="167" t="s">
        <v>357</v>
      </c>
      <c r="C116" s="168">
        <v>19775</v>
      </c>
      <c r="D116" s="169">
        <v>25815</v>
      </c>
      <c r="E116" s="169">
        <f t="shared" si="3"/>
        <v>6040</v>
      </c>
      <c r="F116" s="170">
        <f t="shared" si="4"/>
        <v>0.30543615676359</v>
      </c>
      <c r="G116" s="171"/>
    </row>
    <row r="117" s="138" customFormat="1" ht="18.95" customHeight="1" spans="1:7">
      <c r="A117" s="166" t="s">
        <v>358</v>
      </c>
      <c r="B117" s="167" t="s">
        <v>359</v>
      </c>
      <c r="C117" s="174">
        <v>13285</v>
      </c>
      <c r="D117" s="169">
        <v>12058</v>
      </c>
      <c r="E117" s="169">
        <f t="shared" si="3"/>
        <v>-1227</v>
      </c>
      <c r="F117" s="170">
        <f t="shared" si="4"/>
        <v>-0.0923598042905533</v>
      </c>
      <c r="G117" s="171"/>
    </row>
    <row r="118" s="138" customFormat="1" ht="18.95" customHeight="1" spans="1:7">
      <c r="A118" s="166" t="s">
        <v>360</v>
      </c>
      <c r="B118" s="167" t="s">
        <v>361</v>
      </c>
      <c r="C118" s="174">
        <v>6551</v>
      </c>
      <c r="D118" s="169">
        <v>3012</v>
      </c>
      <c r="E118" s="169">
        <f t="shared" si="3"/>
        <v>-3539</v>
      </c>
      <c r="F118" s="170">
        <f t="shared" si="4"/>
        <v>-0.540222866737903</v>
      </c>
      <c r="G118" s="171"/>
    </row>
    <row r="119" s="138" customFormat="1" ht="18.95" customHeight="1" spans="1:7">
      <c r="A119" s="166" t="s">
        <v>362</v>
      </c>
      <c r="B119" s="167" t="s">
        <v>363</v>
      </c>
      <c r="C119" s="168">
        <v>0</v>
      </c>
      <c r="D119" s="169">
        <v>41</v>
      </c>
      <c r="E119" s="169">
        <f t="shared" si="3"/>
        <v>41</v>
      </c>
      <c r="F119" s="172" t="e">
        <f t="shared" si="4"/>
        <v>#DIV/0!</v>
      </c>
      <c r="G119" s="171"/>
    </row>
    <row r="120" s="138" customFormat="1" ht="18.95" customHeight="1" spans="1:7">
      <c r="A120" s="166" t="s">
        <v>364</v>
      </c>
      <c r="B120" s="167" t="s">
        <v>365</v>
      </c>
      <c r="C120" s="174">
        <v>170</v>
      </c>
      <c r="D120" s="169">
        <v>792</v>
      </c>
      <c r="E120" s="169">
        <f t="shared" si="3"/>
        <v>622</v>
      </c>
      <c r="F120" s="170">
        <f t="shared" si="4"/>
        <v>3.65882352941176</v>
      </c>
      <c r="G120" s="171"/>
    </row>
    <row r="121" s="137" customFormat="1" ht="18.95" customHeight="1" spans="1:7">
      <c r="A121" s="160" t="s">
        <v>366</v>
      </c>
      <c r="B121" s="161" t="s">
        <v>367</v>
      </c>
      <c r="C121" s="163">
        <v>7163</v>
      </c>
      <c r="D121" s="163">
        <v>5599</v>
      </c>
      <c r="E121" s="163">
        <f t="shared" si="3"/>
        <v>-1564</v>
      </c>
      <c r="F121" s="164">
        <f t="shared" si="4"/>
        <v>-0.218344269160966</v>
      </c>
      <c r="G121" s="165"/>
    </row>
    <row r="122" s="138" customFormat="1" ht="18.95" customHeight="1" spans="1:7">
      <c r="A122" s="166" t="s">
        <v>368</v>
      </c>
      <c r="B122" s="167" t="s">
        <v>369</v>
      </c>
      <c r="C122" s="174">
        <v>3822</v>
      </c>
      <c r="D122" s="169">
        <v>4461</v>
      </c>
      <c r="E122" s="169">
        <f t="shared" si="3"/>
        <v>639</v>
      </c>
      <c r="F122" s="170">
        <f t="shared" si="4"/>
        <v>0.167189952904239</v>
      </c>
      <c r="G122" s="173"/>
    </row>
    <row r="123" s="138" customFormat="1" ht="18.95" customHeight="1" spans="1:7">
      <c r="A123" s="166" t="s">
        <v>370</v>
      </c>
      <c r="B123" s="167" t="s">
        <v>371</v>
      </c>
      <c r="C123" s="168"/>
      <c r="D123" s="169">
        <v>50</v>
      </c>
      <c r="E123" s="169">
        <f t="shared" si="3"/>
        <v>50</v>
      </c>
      <c r="F123" s="172" t="e">
        <f t="shared" si="4"/>
        <v>#DIV/0!</v>
      </c>
      <c r="G123" s="177"/>
    </row>
    <row r="124" s="138" customFormat="1" ht="23.25" customHeight="1" spans="1:7">
      <c r="A124" s="166" t="s">
        <v>372</v>
      </c>
      <c r="B124" s="167" t="s">
        <v>373</v>
      </c>
      <c r="C124" s="168">
        <v>0</v>
      </c>
      <c r="D124" s="169"/>
      <c r="E124" s="169">
        <f t="shared" si="3"/>
        <v>0</v>
      </c>
      <c r="F124" s="172" t="e">
        <f t="shared" si="4"/>
        <v>#DIV/0!</v>
      </c>
      <c r="G124" s="171"/>
    </row>
    <row r="125" s="138" customFormat="1" ht="18.95" customHeight="1" spans="1:7">
      <c r="A125" s="166" t="s">
        <v>374</v>
      </c>
      <c r="B125" s="167" t="s">
        <v>375</v>
      </c>
      <c r="C125" s="174">
        <v>3333</v>
      </c>
      <c r="D125" s="169">
        <v>1088</v>
      </c>
      <c r="E125" s="169">
        <f t="shared" si="3"/>
        <v>-2245</v>
      </c>
      <c r="F125" s="170">
        <f t="shared" si="4"/>
        <v>-0.673567356735674</v>
      </c>
      <c r="G125" s="173"/>
    </row>
    <row r="126" s="138" customFormat="1" ht="18.95" customHeight="1" spans="1:7">
      <c r="A126" s="166" t="s">
        <v>376</v>
      </c>
      <c r="B126" s="167" t="s">
        <v>377</v>
      </c>
      <c r="C126" s="168">
        <v>9</v>
      </c>
      <c r="D126" s="169"/>
      <c r="E126" s="169">
        <f t="shared" si="3"/>
        <v>-9</v>
      </c>
      <c r="F126" s="170">
        <f t="shared" si="4"/>
        <v>-1</v>
      </c>
      <c r="G126" s="171"/>
    </row>
    <row r="127" s="137" customFormat="1" ht="23.25" customHeight="1" spans="1:7">
      <c r="A127" s="160" t="s">
        <v>378</v>
      </c>
      <c r="B127" s="161" t="s">
        <v>379</v>
      </c>
      <c r="C127" s="162">
        <v>1380</v>
      </c>
      <c r="D127" s="163">
        <v>2592</v>
      </c>
      <c r="E127" s="163">
        <f t="shared" si="3"/>
        <v>1212</v>
      </c>
      <c r="F127" s="164">
        <f t="shared" si="4"/>
        <v>0.878260869565217</v>
      </c>
      <c r="G127" s="165"/>
    </row>
    <row r="128" s="138" customFormat="1" ht="20.1" customHeight="1" spans="1:7">
      <c r="A128" s="166" t="s">
        <v>380</v>
      </c>
      <c r="B128" s="167" t="s">
        <v>381</v>
      </c>
      <c r="C128" s="168">
        <v>0</v>
      </c>
      <c r="D128" s="169">
        <v>150</v>
      </c>
      <c r="E128" s="169">
        <f t="shared" si="3"/>
        <v>150</v>
      </c>
      <c r="F128" s="172" t="e">
        <f t="shared" ref="F128:F182" si="5">E128/C128</f>
        <v>#DIV/0!</v>
      </c>
      <c r="G128" s="171"/>
    </row>
    <row r="129" s="138" customFormat="1" ht="20.1" customHeight="1" spans="1:7">
      <c r="A129" s="166" t="s">
        <v>382</v>
      </c>
      <c r="B129" s="167" t="s">
        <v>383</v>
      </c>
      <c r="C129" s="168">
        <v>0</v>
      </c>
      <c r="D129" s="169"/>
      <c r="E129" s="169">
        <f t="shared" si="3"/>
        <v>0</v>
      </c>
      <c r="F129" s="172" t="e">
        <f t="shared" si="5"/>
        <v>#DIV/0!</v>
      </c>
      <c r="G129" s="171"/>
    </row>
    <row r="130" s="138" customFormat="1" ht="20.1" customHeight="1" spans="1:7">
      <c r="A130" s="166" t="s">
        <v>384</v>
      </c>
      <c r="B130" s="167" t="s">
        <v>385</v>
      </c>
      <c r="C130" s="174">
        <v>1380</v>
      </c>
      <c r="D130" s="169">
        <v>1862</v>
      </c>
      <c r="E130" s="169">
        <f t="shared" si="3"/>
        <v>482</v>
      </c>
      <c r="F130" s="170">
        <f t="shared" si="5"/>
        <v>0.349275362318841</v>
      </c>
      <c r="G130" s="171"/>
    </row>
    <row r="131" s="138" customFormat="1" ht="20.1" customHeight="1" spans="1:7">
      <c r="A131" s="166" t="s">
        <v>386</v>
      </c>
      <c r="B131" s="167" t="s">
        <v>387</v>
      </c>
      <c r="C131" s="168"/>
      <c r="D131" s="169"/>
      <c r="E131" s="169">
        <f t="shared" si="3"/>
        <v>0</v>
      </c>
      <c r="F131" s="172" t="e">
        <f t="shared" si="5"/>
        <v>#DIV/0!</v>
      </c>
      <c r="G131" s="171"/>
    </row>
    <row r="132" s="138" customFormat="1" ht="21" customHeight="1" spans="1:7">
      <c r="A132" s="166" t="s">
        <v>388</v>
      </c>
      <c r="B132" s="167" t="s">
        <v>389</v>
      </c>
      <c r="C132" s="168">
        <v>0</v>
      </c>
      <c r="D132" s="169"/>
      <c r="E132" s="169">
        <f t="shared" si="3"/>
        <v>0</v>
      </c>
      <c r="F132" s="172" t="e">
        <f t="shared" si="5"/>
        <v>#DIV/0!</v>
      </c>
      <c r="G132" s="171"/>
    </row>
    <row r="133" s="138" customFormat="1" ht="21" customHeight="1" spans="1:7">
      <c r="A133" s="166" t="s">
        <v>390</v>
      </c>
      <c r="B133" s="167" t="s">
        <v>391</v>
      </c>
      <c r="C133" s="168">
        <v>0</v>
      </c>
      <c r="D133" s="169">
        <v>580</v>
      </c>
      <c r="E133" s="169">
        <f t="shared" ref="E133:E179" si="6">D133-C133</f>
        <v>580</v>
      </c>
      <c r="F133" s="172" t="e">
        <f t="shared" si="5"/>
        <v>#DIV/0!</v>
      </c>
      <c r="G133" s="171"/>
    </row>
    <row r="134" s="137" customFormat="1" ht="21" customHeight="1" spans="1:7">
      <c r="A134" s="160" t="s">
        <v>392</v>
      </c>
      <c r="B134" s="161" t="s">
        <v>393</v>
      </c>
      <c r="C134" s="163">
        <v>1468</v>
      </c>
      <c r="D134" s="163">
        <v>1556</v>
      </c>
      <c r="E134" s="163">
        <f t="shared" si="6"/>
        <v>88</v>
      </c>
      <c r="F134" s="164">
        <f t="shared" si="5"/>
        <v>0.0599455040871935</v>
      </c>
      <c r="G134" s="165"/>
    </row>
    <row r="135" s="138" customFormat="1" ht="18" customHeight="1" spans="1:7">
      <c r="A135" s="166" t="s">
        <v>394</v>
      </c>
      <c r="B135" s="167" t="s">
        <v>395</v>
      </c>
      <c r="C135" s="174">
        <v>1468</v>
      </c>
      <c r="D135" s="169">
        <v>1556</v>
      </c>
      <c r="E135" s="169">
        <f t="shared" si="6"/>
        <v>88</v>
      </c>
      <c r="F135" s="170">
        <f t="shared" si="5"/>
        <v>0.0599455040871935</v>
      </c>
      <c r="G135" s="171"/>
    </row>
    <row r="136" s="138" customFormat="1" ht="21" customHeight="1" spans="1:7">
      <c r="A136" s="166" t="s">
        <v>396</v>
      </c>
      <c r="B136" s="167" t="s">
        <v>397</v>
      </c>
      <c r="C136" s="168">
        <v>0</v>
      </c>
      <c r="D136" s="169"/>
      <c r="E136" s="169">
        <f t="shared" si="6"/>
        <v>0</v>
      </c>
      <c r="F136" s="172" t="e">
        <f t="shared" si="5"/>
        <v>#DIV/0!</v>
      </c>
      <c r="G136" s="171"/>
    </row>
    <row r="137" s="138" customFormat="1" ht="17.1" customHeight="1" spans="1:7">
      <c r="A137" s="166" t="s">
        <v>398</v>
      </c>
      <c r="B137" s="167" t="s">
        <v>399</v>
      </c>
      <c r="C137" s="168">
        <v>0</v>
      </c>
      <c r="D137" s="169"/>
      <c r="E137" s="168">
        <f t="shared" si="6"/>
        <v>0</v>
      </c>
      <c r="F137" s="172" t="e">
        <f t="shared" si="5"/>
        <v>#DIV/0!</v>
      </c>
      <c r="G137" s="171"/>
    </row>
    <row r="138" s="138" customFormat="1" ht="17.1" customHeight="1" spans="1:7">
      <c r="A138" s="166" t="s">
        <v>400</v>
      </c>
      <c r="B138" s="167" t="s">
        <v>401</v>
      </c>
      <c r="C138" s="168">
        <v>0</v>
      </c>
      <c r="D138" s="169"/>
      <c r="E138" s="169">
        <f t="shared" si="6"/>
        <v>0</v>
      </c>
      <c r="F138" s="172" t="e">
        <f t="shared" si="5"/>
        <v>#DIV/0!</v>
      </c>
      <c r="G138" s="171"/>
    </row>
    <row r="139" s="137" customFormat="1" ht="21" customHeight="1" spans="1:7">
      <c r="A139" s="160" t="s">
        <v>402</v>
      </c>
      <c r="B139" s="161" t="s">
        <v>403</v>
      </c>
      <c r="C139" s="162">
        <v>1530</v>
      </c>
      <c r="D139" s="163">
        <v>1022</v>
      </c>
      <c r="E139" s="163">
        <f t="shared" si="6"/>
        <v>-508</v>
      </c>
      <c r="F139" s="164">
        <f t="shared" si="5"/>
        <v>-0.33202614379085</v>
      </c>
      <c r="G139" s="165"/>
    </row>
    <row r="140" s="138" customFormat="1" ht="18" customHeight="1" spans="1:7">
      <c r="A140" s="166" t="s">
        <v>404</v>
      </c>
      <c r="B140" s="167" t="s">
        <v>405</v>
      </c>
      <c r="C140" s="174">
        <v>1530</v>
      </c>
      <c r="D140" s="169">
        <v>1022</v>
      </c>
      <c r="E140" s="169">
        <f t="shared" si="6"/>
        <v>-508</v>
      </c>
      <c r="F140" s="170">
        <f t="shared" si="5"/>
        <v>-0.33202614379085</v>
      </c>
      <c r="G140" s="171"/>
    </row>
    <row r="141" s="138" customFormat="1" ht="18" customHeight="1" spans="1:7">
      <c r="A141" s="166" t="s">
        <v>406</v>
      </c>
      <c r="B141" s="167" t="s">
        <v>407</v>
      </c>
      <c r="C141" s="168">
        <v>0</v>
      </c>
      <c r="D141" s="169"/>
      <c r="E141" s="169">
        <f t="shared" si="6"/>
        <v>0</v>
      </c>
      <c r="F141" s="172" t="e">
        <f t="shared" si="5"/>
        <v>#DIV/0!</v>
      </c>
      <c r="G141" s="171"/>
    </row>
    <row r="142" s="137" customFormat="1" ht="21" customHeight="1" spans="1:7">
      <c r="A142" s="160" t="s">
        <v>408</v>
      </c>
      <c r="B142" s="161" t="s">
        <v>409</v>
      </c>
      <c r="C142" s="178">
        <v>3164</v>
      </c>
      <c r="D142" s="162">
        <v>2425</v>
      </c>
      <c r="E142" s="163">
        <f t="shared" si="6"/>
        <v>-739</v>
      </c>
      <c r="F142" s="164">
        <f t="shared" si="5"/>
        <v>-0.233565107458913</v>
      </c>
      <c r="G142" s="165"/>
    </row>
    <row r="143" s="138" customFormat="1" ht="17.1" customHeight="1" spans="1:7">
      <c r="A143" s="166" t="s">
        <v>410</v>
      </c>
      <c r="B143" s="167" t="s">
        <v>411</v>
      </c>
      <c r="C143" s="174">
        <v>3124</v>
      </c>
      <c r="D143" s="169">
        <v>2369</v>
      </c>
      <c r="E143" s="169">
        <f t="shared" si="6"/>
        <v>-755</v>
      </c>
      <c r="F143" s="170">
        <f t="shared" si="5"/>
        <v>-0.241677336747759</v>
      </c>
      <c r="G143" s="171"/>
    </row>
    <row r="144" s="138" customFormat="1" ht="21" customHeight="1" spans="1:7">
      <c r="A144" s="166" t="s">
        <v>412</v>
      </c>
      <c r="B144" s="167" t="s">
        <v>413</v>
      </c>
      <c r="C144" s="174">
        <v>33</v>
      </c>
      <c r="D144" s="169">
        <v>49</v>
      </c>
      <c r="E144" s="169">
        <f t="shared" si="6"/>
        <v>16</v>
      </c>
      <c r="F144" s="170">
        <f t="shared" si="5"/>
        <v>0.484848484848485</v>
      </c>
      <c r="G144" s="171"/>
    </row>
    <row r="145" s="138" customFormat="1" ht="21" customHeight="1" spans="1:7">
      <c r="A145" s="166" t="s">
        <v>414</v>
      </c>
      <c r="B145" s="167" t="s">
        <v>415</v>
      </c>
      <c r="C145" s="174">
        <v>7</v>
      </c>
      <c r="D145" s="169">
        <v>7</v>
      </c>
      <c r="E145" s="169">
        <f t="shared" si="6"/>
        <v>0</v>
      </c>
      <c r="F145" s="170">
        <f t="shared" si="5"/>
        <v>0</v>
      </c>
      <c r="G145" s="171"/>
    </row>
    <row r="146" s="137" customFormat="1" ht="21" customHeight="1" spans="1:7">
      <c r="A146" s="160" t="s">
        <v>416</v>
      </c>
      <c r="B146" s="161" t="s">
        <v>417</v>
      </c>
      <c r="C146" s="178">
        <v>19429</v>
      </c>
      <c r="D146" s="163">
        <f>D147+D148</f>
        <v>19545</v>
      </c>
      <c r="E146" s="163">
        <f t="shared" si="6"/>
        <v>116</v>
      </c>
      <c r="F146" s="164">
        <f t="shared" si="5"/>
        <v>0.00597045653404704</v>
      </c>
      <c r="G146" s="165"/>
    </row>
    <row r="147" s="138" customFormat="1" ht="21" customHeight="1" spans="1:7">
      <c r="A147" s="166" t="s">
        <v>418</v>
      </c>
      <c r="B147" s="167" t="s">
        <v>419</v>
      </c>
      <c r="C147" s="174">
        <v>6402</v>
      </c>
      <c r="D147" s="169">
        <v>7500</v>
      </c>
      <c r="E147" s="169">
        <f t="shared" si="6"/>
        <v>1098</v>
      </c>
      <c r="F147" s="170">
        <f t="shared" si="5"/>
        <v>0.171508903467666</v>
      </c>
      <c r="G147" s="171"/>
    </row>
    <row r="148" s="138" customFormat="1" ht="21" customHeight="1" spans="1:7">
      <c r="A148" s="166" t="s">
        <v>420</v>
      </c>
      <c r="B148" s="167" t="s">
        <v>421</v>
      </c>
      <c r="C148" s="168">
        <v>559</v>
      </c>
      <c r="D148" s="169">
        <v>12045</v>
      </c>
      <c r="E148" s="169">
        <f t="shared" si="6"/>
        <v>11486</v>
      </c>
      <c r="F148" s="170">
        <f t="shared" si="5"/>
        <v>20.5474060822898</v>
      </c>
      <c r="G148" s="171"/>
    </row>
    <row r="149" s="138" customFormat="1" ht="16" customHeight="1" spans="1:7">
      <c r="A149" s="166" t="s">
        <v>422</v>
      </c>
      <c r="B149" s="167" t="s">
        <v>423</v>
      </c>
      <c r="C149" s="168">
        <v>13027</v>
      </c>
      <c r="D149" s="169"/>
      <c r="E149" s="169">
        <f t="shared" si="6"/>
        <v>-13027</v>
      </c>
      <c r="F149" s="170">
        <f t="shared" si="5"/>
        <v>-1</v>
      </c>
      <c r="G149" s="171"/>
    </row>
    <row r="150" s="137" customFormat="1" ht="21" customHeight="1" spans="1:7">
      <c r="A150" s="160" t="s">
        <v>424</v>
      </c>
      <c r="B150" s="161" t="s">
        <v>425</v>
      </c>
      <c r="C150" s="168">
        <v>1216</v>
      </c>
      <c r="D150" s="163">
        <v>790</v>
      </c>
      <c r="E150" s="163">
        <f t="shared" si="6"/>
        <v>-426</v>
      </c>
      <c r="F150" s="164">
        <f t="shared" si="5"/>
        <v>-0.350328947368421</v>
      </c>
      <c r="G150" s="165"/>
    </row>
    <row r="151" s="138" customFormat="1" ht="17.1" customHeight="1" spans="1:7">
      <c r="A151" s="166" t="s">
        <v>426</v>
      </c>
      <c r="B151" s="167" t="s">
        <v>427</v>
      </c>
      <c r="C151" s="168">
        <v>1156</v>
      </c>
      <c r="D151" s="169">
        <v>730</v>
      </c>
      <c r="E151" s="169">
        <f t="shared" si="6"/>
        <v>-426</v>
      </c>
      <c r="F151" s="170">
        <f t="shared" si="5"/>
        <v>-0.368512110726644</v>
      </c>
      <c r="G151" s="171"/>
    </row>
    <row r="152" s="138" customFormat="1" ht="17.1" customHeight="1" spans="1:7">
      <c r="A152" s="166" t="s">
        <v>428</v>
      </c>
      <c r="B152" s="167" t="s">
        <v>429</v>
      </c>
      <c r="C152" s="168">
        <v>0</v>
      </c>
      <c r="D152" s="169"/>
      <c r="E152" s="169">
        <f t="shared" si="6"/>
        <v>0</v>
      </c>
      <c r="F152" s="172" t="e">
        <f t="shared" si="5"/>
        <v>#DIV/0!</v>
      </c>
      <c r="G152" s="171"/>
    </row>
    <row r="153" s="138" customFormat="1" ht="17.1" customHeight="1" spans="1:7">
      <c r="A153" s="166" t="s">
        <v>430</v>
      </c>
      <c r="B153" s="167" t="s">
        <v>431</v>
      </c>
      <c r="C153" s="174">
        <v>60</v>
      </c>
      <c r="D153" s="169">
        <v>60</v>
      </c>
      <c r="E153" s="169">
        <f t="shared" si="6"/>
        <v>0</v>
      </c>
      <c r="F153" s="170">
        <f t="shared" si="5"/>
        <v>0</v>
      </c>
      <c r="G153" s="171"/>
    </row>
    <row r="154" s="137" customFormat="1" ht="21" customHeight="1" spans="1:7">
      <c r="A154" s="160" t="s">
        <v>432</v>
      </c>
      <c r="B154" s="161" t="s">
        <v>433</v>
      </c>
      <c r="C154" s="162">
        <v>2811</v>
      </c>
      <c r="D154" s="162">
        <v>3513</v>
      </c>
      <c r="E154" s="163">
        <f t="shared" si="6"/>
        <v>702</v>
      </c>
      <c r="F154" s="164">
        <f t="shared" si="5"/>
        <v>0.249733191035219</v>
      </c>
      <c r="G154" s="165"/>
    </row>
    <row r="155" s="138" customFormat="1" ht="17.1" customHeight="1" spans="1:7">
      <c r="A155" s="166" t="s">
        <v>434</v>
      </c>
      <c r="B155" s="167" t="s">
        <v>435</v>
      </c>
      <c r="C155" s="168">
        <v>663</v>
      </c>
      <c r="D155" s="169">
        <v>752</v>
      </c>
      <c r="E155" s="169">
        <f t="shared" si="6"/>
        <v>89</v>
      </c>
      <c r="F155" s="170">
        <f t="shared" si="5"/>
        <v>0.134238310708899</v>
      </c>
      <c r="G155" s="171"/>
    </row>
    <row r="156" s="138" customFormat="1" ht="17.1" customHeight="1" spans="1:7">
      <c r="A156" s="166" t="s">
        <v>436</v>
      </c>
      <c r="B156" s="167" t="s">
        <v>437</v>
      </c>
      <c r="C156" s="168">
        <v>602</v>
      </c>
      <c r="D156" s="169">
        <v>523</v>
      </c>
      <c r="E156" s="169">
        <f t="shared" si="6"/>
        <v>-79</v>
      </c>
      <c r="F156" s="170">
        <f t="shared" si="5"/>
        <v>-0.131229235880399</v>
      </c>
      <c r="G156" s="171"/>
    </row>
    <row r="157" s="138" customFormat="1" ht="17.1" customHeight="1" spans="1:7">
      <c r="A157" s="166" t="s">
        <v>438</v>
      </c>
      <c r="B157" s="167" t="s">
        <v>439</v>
      </c>
      <c r="C157" s="168">
        <v>56</v>
      </c>
      <c r="D157" s="169">
        <v>79</v>
      </c>
      <c r="E157" s="169">
        <f t="shared" si="6"/>
        <v>23</v>
      </c>
      <c r="F157" s="170">
        <f t="shared" si="5"/>
        <v>0.410714285714286</v>
      </c>
      <c r="G157" s="171"/>
    </row>
    <row r="158" s="138" customFormat="1" ht="17.1" customHeight="1" spans="1:7">
      <c r="A158" s="166" t="s">
        <v>440</v>
      </c>
      <c r="B158" s="167" t="s">
        <v>441</v>
      </c>
      <c r="C158" s="168">
        <v>47</v>
      </c>
      <c r="D158" s="169">
        <v>373</v>
      </c>
      <c r="E158" s="169">
        <f t="shared" si="6"/>
        <v>326</v>
      </c>
      <c r="F158" s="170">
        <f t="shared" si="5"/>
        <v>6.93617021276596</v>
      </c>
      <c r="G158" s="171"/>
    </row>
    <row r="159" s="138" customFormat="1" ht="17.1" customHeight="1" spans="1:7">
      <c r="A159" s="166" t="s">
        <v>442</v>
      </c>
      <c r="B159" s="167" t="s">
        <v>443</v>
      </c>
      <c r="C159" s="168">
        <v>1443</v>
      </c>
      <c r="D159" s="169">
        <v>1786</v>
      </c>
      <c r="E159" s="169">
        <f t="shared" si="6"/>
        <v>343</v>
      </c>
      <c r="F159" s="170">
        <f t="shared" si="5"/>
        <v>0.237699237699238</v>
      </c>
      <c r="G159" s="171"/>
    </row>
    <row r="160" s="138" customFormat="1" ht="17.1" customHeight="1" spans="1:7">
      <c r="A160" s="166" t="s">
        <v>444</v>
      </c>
      <c r="B160" s="167" t="s">
        <v>445</v>
      </c>
      <c r="C160" s="168">
        <v>0</v>
      </c>
      <c r="D160" s="169"/>
      <c r="E160" s="169">
        <f t="shared" si="6"/>
        <v>0</v>
      </c>
      <c r="F160" s="172" t="e">
        <f t="shared" si="5"/>
        <v>#DIV/0!</v>
      </c>
      <c r="G160" s="171"/>
    </row>
    <row r="161" s="138" customFormat="1" ht="17.1" customHeight="1" spans="1:7">
      <c r="A161" s="166"/>
      <c r="B161" s="167"/>
      <c r="C161" s="168">
        <v>0</v>
      </c>
      <c r="D161" s="169"/>
      <c r="E161" s="169">
        <f t="shared" si="6"/>
        <v>0</v>
      </c>
      <c r="F161" s="172" t="e">
        <f t="shared" si="5"/>
        <v>#DIV/0!</v>
      </c>
      <c r="G161" s="171"/>
    </row>
    <row r="162" s="137" customFormat="1" ht="21" customHeight="1" spans="1:7">
      <c r="A162" s="160" t="s">
        <v>446</v>
      </c>
      <c r="B162" s="161" t="s">
        <v>447</v>
      </c>
      <c r="C162" s="162">
        <v>5600</v>
      </c>
      <c r="D162" s="163"/>
      <c r="E162" s="163">
        <f t="shared" si="6"/>
        <v>-5600</v>
      </c>
      <c r="F162" s="164">
        <f t="shared" si="5"/>
        <v>-1</v>
      </c>
      <c r="G162" s="165"/>
    </row>
    <row r="163" s="138" customFormat="1" ht="17" customHeight="1" spans="1:7">
      <c r="A163" s="166"/>
      <c r="B163" s="167" t="s">
        <v>448</v>
      </c>
      <c r="C163" s="168">
        <v>5600</v>
      </c>
      <c r="D163" s="169"/>
      <c r="E163" s="169">
        <f t="shared" si="6"/>
        <v>-5600</v>
      </c>
      <c r="F163" s="170">
        <f t="shared" si="5"/>
        <v>-1</v>
      </c>
      <c r="G163" s="171"/>
    </row>
    <row r="164" s="137" customFormat="1" ht="21" customHeight="1" spans="1:7">
      <c r="A164" s="160" t="s">
        <v>449</v>
      </c>
      <c r="B164" s="161" t="s">
        <v>450</v>
      </c>
      <c r="C164" s="162">
        <v>27491</v>
      </c>
      <c r="D164" s="163"/>
      <c r="E164" s="163">
        <f t="shared" si="6"/>
        <v>-27491</v>
      </c>
      <c r="F164" s="164">
        <f t="shared" si="5"/>
        <v>-1</v>
      </c>
      <c r="G164" s="165"/>
    </row>
    <row r="165" s="138" customFormat="1" ht="18" customHeight="1" spans="1:7">
      <c r="A165" s="166" t="s">
        <v>451</v>
      </c>
      <c r="B165" s="167" t="s">
        <v>452</v>
      </c>
      <c r="C165" s="168">
        <v>20192</v>
      </c>
      <c r="D165" s="169"/>
      <c r="E165" s="169">
        <f t="shared" si="6"/>
        <v>-20192</v>
      </c>
      <c r="F165" s="170">
        <f t="shared" si="5"/>
        <v>-1</v>
      </c>
      <c r="G165" s="171"/>
    </row>
    <row r="166" s="138" customFormat="1" ht="23.25" customHeight="1" spans="1:7">
      <c r="A166" s="166" t="s">
        <v>453</v>
      </c>
      <c r="B166" s="167" t="s">
        <v>454</v>
      </c>
      <c r="C166" s="168">
        <v>0</v>
      </c>
      <c r="D166" s="169"/>
      <c r="E166" s="169">
        <f t="shared" si="6"/>
        <v>0</v>
      </c>
      <c r="F166" s="172" t="e">
        <f t="shared" si="5"/>
        <v>#DIV/0!</v>
      </c>
      <c r="G166" s="171"/>
    </row>
    <row r="167" s="138" customFormat="1" ht="18.95" customHeight="1" spans="1:7">
      <c r="A167" s="166" t="s">
        <v>455</v>
      </c>
      <c r="B167" s="167" t="s">
        <v>456</v>
      </c>
      <c r="C167" s="168">
        <v>7299</v>
      </c>
      <c r="D167" s="169"/>
      <c r="E167" s="169">
        <f t="shared" si="6"/>
        <v>-7299</v>
      </c>
      <c r="F167" s="170">
        <f t="shared" si="5"/>
        <v>-1</v>
      </c>
      <c r="G167" s="171"/>
    </row>
    <row r="168" s="137" customFormat="1" ht="23.25" customHeight="1" spans="1:7">
      <c r="A168" s="160" t="s">
        <v>457</v>
      </c>
      <c r="B168" s="161" t="s">
        <v>458</v>
      </c>
      <c r="C168" s="162">
        <v>5280</v>
      </c>
      <c r="D168" s="163">
        <v>5290</v>
      </c>
      <c r="E168" s="163">
        <f t="shared" si="6"/>
        <v>10</v>
      </c>
      <c r="F168" s="164">
        <f t="shared" si="5"/>
        <v>0.00189393939393939</v>
      </c>
      <c r="G168" s="165"/>
    </row>
    <row r="169" s="138" customFormat="1" ht="24.75" customHeight="1" spans="1:7">
      <c r="A169" s="166" t="s">
        <v>459</v>
      </c>
      <c r="B169" s="167" t="s">
        <v>460</v>
      </c>
      <c r="C169" s="168">
        <v>5280</v>
      </c>
      <c r="D169" s="169">
        <v>126</v>
      </c>
      <c r="E169" s="169">
        <f t="shared" si="6"/>
        <v>-5154</v>
      </c>
      <c r="F169" s="170">
        <f t="shared" si="5"/>
        <v>-0.976136363636364</v>
      </c>
      <c r="G169" s="171"/>
    </row>
    <row r="170" s="137" customFormat="1" ht="24.75" customHeight="1" spans="1:7">
      <c r="A170" s="160" t="s">
        <v>461</v>
      </c>
      <c r="B170" s="161" t="s">
        <v>462</v>
      </c>
      <c r="C170" s="168">
        <v>0</v>
      </c>
      <c r="D170" s="163">
        <v>35</v>
      </c>
      <c r="E170" s="163">
        <f t="shared" si="6"/>
        <v>35</v>
      </c>
      <c r="F170" s="179" t="e">
        <f t="shared" si="5"/>
        <v>#DIV/0!</v>
      </c>
      <c r="G170" s="165"/>
    </row>
    <row r="171" s="138" customFormat="1" ht="20" customHeight="1" spans="1:7">
      <c r="A171" s="166" t="s">
        <v>463</v>
      </c>
      <c r="B171" s="167" t="s">
        <v>464</v>
      </c>
      <c r="C171" s="168">
        <v>0</v>
      </c>
      <c r="D171" s="169">
        <v>35</v>
      </c>
      <c r="E171" s="169">
        <f t="shared" si="6"/>
        <v>35</v>
      </c>
      <c r="F171" s="172" t="e">
        <f t="shared" si="5"/>
        <v>#DIV/0!</v>
      </c>
      <c r="G171" s="171"/>
    </row>
    <row r="172" s="139" customFormat="1" ht="23.25" customHeight="1" spans="1:7">
      <c r="A172" s="180"/>
      <c r="B172" s="181" t="s">
        <v>465</v>
      </c>
      <c r="C172" s="162">
        <v>535934</v>
      </c>
      <c r="D172" s="182">
        <v>468111</v>
      </c>
      <c r="E172" s="163">
        <f t="shared" si="6"/>
        <v>-67823</v>
      </c>
      <c r="F172" s="164">
        <f t="shared" si="5"/>
        <v>-0.126551030537342</v>
      </c>
      <c r="G172" s="183"/>
    </row>
    <row r="173" s="139" customFormat="1" ht="20" customHeight="1" spans="1:7">
      <c r="A173" s="184" t="s">
        <v>466</v>
      </c>
      <c r="B173" s="185" t="s">
        <v>467</v>
      </c>
      <c r="C173" s="168">
        <v>3686</v>
      </c>
      <c r="D173" s="169">
        <v>3686</v>
      </c>
      <c r="E173" s="169">
        <f t="shared" si="6"/>
        <v>0</v>
      </c>
      <c r="F173" s="170">
        <f t="shared" si="5"/>
        <v>0</v>
      </c>
      <c r="G173" s="183"/>
    </row>
    <row r="174" s="139" customFormat="1" ht="25" customHeight="1" spans="1:7">
      <c r="A174" s="180">
        <v>23008</v>
      </c>
      <c r="B174" s="185" t="s">
        <v>468</v>
      </c>
      <c r="C174" s="168">
        <v>20000</v>
      </c>
      <c r="D174" s="169">
        <v>0</v>
      </c>
      <c r="E174" s="169">
        <f t="shared" si="6"/>
        <v>-20000</v>
      </c>
      <c r="F174" s="170">
        <f t="shared" si="5"/>
        <v>-1</v>
      </c>
      <c r="G174" s="183"/>
    </row>
    <row r="175" s="139" customFormat="1" ht="25" customHeight="1" spans="1:7">
      <c r="A175" s="180">
        <v>23015</v>
      </c>
      <c r="B175" s="185" t="s">
        <v>469</v>
      </c>
      <c r="C175" s="168">
        <v>2750</v>
      </c>
      <c r="D175" s="169"/>
      <c r="E175" s="169">
        <f t="shared" si="6"/>
        <v>-2750</v>
      </c>
      <c r="F175" s="170">
        <f t="shared" si="5"/>
        <v>-1</v>
      </c>
      <c r="G175" s="183"/>
    </row>
    <row r="176" s="139" customFormat="1" ht="25" customHeight="1" spans="1:7">
      <c r="A176" s="180">
        <v>231</v>
      </c>
      <c r="B176" s="185" t="s">
        <v>470</v>
      </c>
      <c r="C176" s="168"/>
      <c r="D176" s="169">
        <v>33415</v>
      </c>
      <c r="E176" s="169">
        <f t="shared" si="6"/>
        <v>33415</v>
      </c>
      <c r="F176" s="172" t="e">
        <f t="shared" si="5"/>
        <v>#DIV/0!</v>
      </c>
      <c r="G176" s="183"/>
    </row>
    <row r="177" s="140" customFormat="1" ht="18" customHeight="1" spans="1:7">
      <c r="A177" s="186"/>
      <c r="B177" s="187" t="s">
        <v>93</v>
      </c>
      <c r="C177" s="162">
        <v>562370</v>
      </c>
      <c r="D177" s="182">
        <f>D172+D173+D176</f>
        <v>505212</v>
      </c>
      <c r="E177" s="163">
        <f t="shared" si="6"/>
        <v>-57158</v>
      </c>
      <c r="F177" s="164">
        <f t="shared" si="5"/>
        <v>-0.101637711826733</v>
      </c>
      <c r="G177" s="188"/>
    </row>
    <row r="178" s="139" customFormat="1" ht="18" customHeight="1" spans="1:7">
      <c r="A178" s="180"/>
      <c r="B178" s="185" t="s">
        <v>99</v>
      </c>
      <c r="C178" s="168">
        <v>0</v>
      </c>
      <c r="D178" s="169">
        <v>19209</v>
      </c>
      <c r="E178" s="169">
        <f t="shared" si="6"/>
        <v>19209</v>
      </c>
      <c r="F178" s="172" t="e">
        <f t="shared" si="5"/>
        <v>#DIV/0!</v>
      </c>
      <c r="G178" s="183"/>
    </row>
    <row r="179" s="139" customFormat="1" ht="18" customHeight="1" spans="1:7">
      <c r="A179" s="180"/>
      <c r="B179" s="185" t="s">
        <v>471</v>
      </c>
      <c r="C179" s="168">
        <v>0</v>
      </c>
      <c r="D179" s="169"/>
      <c r="E179" s="169">
        <f t="shared" si="6"/>
        <v>0</v>
      </c>
      <c r="F179" s="170"/>
      <c r="G179" s="183"/>
    </row>
    <row r="180" s="141" customFormat="1" ht="13.5" spans="1:7">
      <c r="A180" s="189"/>
      <c r="B180" s="190"/>
      <c r="C180" s="191"/>
      <c r="D180" s="191"/>
      <c r="E180" s="191"/>
      <c r="F180" s="192"/>
      <c r="G180" s="193"/>
    </row>
    <row r="181" s="141" customFormat="1" ht="13.5" spans="1:7">
      <c r="A181" s="189"/>
      <c r="B181" s="190"/>
      <c r="C181" s="191"/>
      <c r="D181" s="191"/>
      <c r="E181" s="191"/>
      <c r="F181" s="192"/>
      <c r="G181" s="193"/>
    </row>
    <row r="182" s="141" customFormat="1" ht="13.5" spans="1:7">
      <c r="A182" s="189"/>
      <c r="B182" s="190"/>
      <c r="C182" s="191"/>
      <c r="D182" s="191"/>
      <c r="E182" s="191"/>
      <c r="F182" s="192"/>
      <c r="G182" s="193"/>
    </row>
    <row r="183" s="141" customFormat="1" ht="13.5" spans="1:7">
      <c r="A183" s="189"/>
      <c r="B183" s="190"/>
      <c r="C183" s="191"/>
      <c r="D183" s="191"/>
      <c r="E183" s="191"/>
      <c r="F183" s="192"/>
      <c r="G183" s="193"/>
    </row>
    <row r="184" s="141" customFormat="1" ht="13.5" spans="1:7">
      <c r="A184" s="189"/>
      <c r="B184" s="190"/>
      <c r="C184" s="191"/>
      <c r="D184" s="191"/>
      <c r="E184" s="191"/>
      <c r="F184" s="192"/>
      <c r="G184" s="193"/>
    </row>
    <row r="185" s="141" customFormat="1" ht="13.5" spans="1:7">
      <c r="A185" s="189"/>
      <c r="B185" s="190"/>
      <c r="C185" s="191"/>
      <c r="D185" s="191"/>
      <c r="E185" s="191"/>
      <c r="F185" s="192"/>
      <c r="G185" s="193"/>
    </row>
    <row r="186" s="141" customFormat="1" ht="13.5" spans="1:7">
      <c r="A186" s="189"/>
      <c r="B186" s="190"/>
      <c r="C186" s="191"/>
      <c r="D186" s="191"/>
      <c r="E186" s="191"/>
      <c r="F186" s="192"/>
      <c r="G186" s="193"/>
    </row>
    <row r="187" s="141" customFormat="1" ht="13.5" spans="1:7">
      <c r="A187" s="189"/>
      <c r="B187" s="190"/>
      <c r="C187" s="191"/>
      <c r="D187" s="191"/>
      <c r="E187" s="191"/>
      <c r="F187" s="192"/>
      <c r="G187" s="193"/>
    </row>
    <row r="188" s="141" customFormat="1" ht="13.5" spans="1:7">
      <c r="A188" s="189"/>
      <c r="B188" s="190"/>
      <c r="C188" s="191"/>
      <c r="D188" s="191"/>
      <c r="E188" s="191"/>
      <c r="F188" s="192"/>
      <c r="G188" s="193"/>
    </row>
    <row r="189" s="141" customFormat="1" ht="13.5" spans="1:7">
      <c r="A189" s="189"/>
      <c r="B189" s="190"/>
      <c r="C189" s="191"/>
      <c r="D189" s="191"/>
      <c r="E189" s="191"/>
      <c r="F189" s="192"/>
      <c r="G189" s="193"/>
    </row>
    <row r="190" s="141" customFormat="1" ht="13.5" spans="1:7">
      <c r="A190" s="189"/>
      <c r="B190" s="190"/>
      <c r="C190" s="191"/>
      <c r="D190" s="191"/>
      <c r="E190" s="191"/>
      <c r="F190" s="192"/>
      <c r="G190" s="193"/>
    </row>
    <row r="191" s="141" customFormat="1" ht="13.5" spans="1:7">
      <c r="A191" s="189"/>
      <c r="B191" s="190"/>
      <c r="C191" s="191"/>
      <c r="D191" s="191"/>
      <c r="E191" s="191"/>
      <c r="F191" s="192"/>
      <c r="G191" s="193"/>
    </row>
    <row r="192" s="141" customFormat="1" ht="13.5" spans="1:7">
      <c r="A192" s="189"/>
      <c r="B192" s="190"/>
      <c r="C192" s="191"/>
      <c r="D192" s="191"/>
      <c r="E192" s="191"/>
      <c r="F192" s="192"/>
      <c r="G192" s="193"/>
    </row>
    <row r="193" s="141" customFormat="1" ht="13.5" spans="1:7">
      <c r="A193" s="189"/>
      <c r="B193" s="190"/>
      <c r="C193" s="191"/>
      <c r="D193" s="191"/>
      <c r="E193" s="191"/>
      <c r="F193" s="192"/>
      <c r="G193" s="193"/>
    </row>
    <row r="194" s="141" customFormat="1" ht="13.5" spans="1:7">
      <c r="A194" s="189"/>
      <c r="B194" s="190"/>
      <c r="C194" s="191"/>
      <c r="D194" s="191"/>
      <c r="E194" s="191"/>
      <c r="F194" s="192"/>
      <c r="G194" s="193"/>
    </row>
    <row r="195" s="141" customFormat="1" ht="13.5" spans="1:7">
      <c r="A195" s="189"/>
      <c r="B195" s="190"/>
      <c r="C195" s="191"/>
      <c r="D195" s="191"/>
      <c r="E195" s="191"/>
      <c r="F195" s="192"/>
      <c r="G195" s="193"/>
    </row>
    <row r="196" s="141" customFormat="1" ht="13.5" spans="1:7">
      <c r="A196" s="189"/>
      <c r="B196" s="190"/>
      <c r="C196" s="191"/>
      <c r="D196" s="191"/>
      <c r="E196" s="191"/>
      <c r="F196" s="192"/>
      <c r="G196" s="193"/>
    </row>
    <row r="197" s="141" customFormat="1" ht="13.5" spans="1:7">
      <c r="A197" s="189"/>
      <c r="B197" s="190"/>
      <c r="C197" s="191"/>
      <c r="D197" s="191"/>
      <c r="E197" s="191"/>
      <c r="F197" s="192"/>
      <c r="G197" s="193"/>
    </row>
    <row r="198" s="141" customFormat="1" ht="13.5" spans="1:7">
      <c r="A198" s="189"/>
      <c r="B198" s="190"/>
      <c r="C198" s="191"/>
      <c r="D198" s="191"/>
      <c r="E198" s="191"/>
      <c r="F198" s="192"/>
      <c r="G198" s="193"/>
    </row>
    <row r="199" s="141" customFormat="1" ht="13.5" spans="1:7">
      <c r="A199" s="189"/>
      <c r="B199" s="190"/>
      <c r="C199" s="191"/>
      <c r="D199" s="191"/>
      <c r="E199" s="191"/>
      <c r="F199" s="192"/>
      <c r="G199" s="193"/>
    </row>
    <row r="200" s="141" customFormat="1" ht="13.5" spans="1:7">
      <c r="A200" s="189"/>
      <c r="B200" s="190"/>
      <c r="C200" s="191"/>
      <c r="D200" s="191"/>
      <c r="E200" s="191"/>
      <c r="F200" s="192"/>
      <c r="G200" s="193"/>
    </row>
    <row r="201" s="141" customFormat="1" ht="13.5" spans="1:7">
      <c r="A201" s="189"/>
      <c r="B201" s="190"/>
      <c r="C201" s="191"/>
      <c r="D201" s="191"/>
      <c r="E201" s="191"/>
      <c r="F201" s="192"/>
      <c r="G201" s="193"/>
    </row>
    <row r="202" s="141" customFormat="1" ht="13.5" spans="1:7">
      <c r="A202" s="189"/>
      <c r="B202" s="190"/>
      <c r="C202" s="191"/>
      <c r="D202" s="191"/>
      <c r="E202" s="191"/>
      <c r="F202" s="192"/>
      <c r="G202" s="193"/>
    </row>
    <row r="203" s="141" customFormat="1" ht="13.5" spans="1:7">
      <c r="A203" s="189"/>
      <c r="B203" s="190"/>
      <c r="C203" s="191"/>
      <c r="D203" s="191"/>
      <c r="E203" s="191"/>
      <c r="F203" s="192"/>
      <c r="G203" s="193"/>
    </row>
    <row r="204" s="141" customFormat="1" ht="13.5" spans="1:7">
      <c r="A204" s="189"/>
      <c r="B204" s="190"/>
      <c r="C204" s="191"/>
      <c r="D204" s="191"/>
      <c r="E204" s="191"/>
      <c r="F204" s="192"/>
      <c r="G204" s="193"/>
    </row>
    <row r="205" s="141" customFormat="1" ht="13.5" spans="1:7">
      <c r="A205" s="189"/>
      <c r="B205" s="190"/>
      <c r="C205" s="191"/>
      <c r="D205" s="191"/>
      <c r="E205" s="191"/>
      <c r="F205" s="192"/>
      <c r="G205" s="193"/>
    </row>
    <row r="206" s="141" customFormat="1" ht="13.5" spans="1:7">
      <c r="A206" s="189"/>
      <c r="B206" s="190"/>
      <c r="C206" s="191"/>
      <c r="D206" s="191"/>
      <c r="E206" s="191"/>
      <c r="F206" s="192"/>
      <c r="G206" s="193"/>
    </row>
    <row r="207" s="141" customFormat="1" ht="13.5" spans="1:7">
      <c r="A207" s="189"/>
      <c r="B207" s="190"/>
      <c r="C207" s="191"/>
      <c r="D207" s="191"/>
      <c r="E207" s="191"/>
      <c r="F207" s="192"/>
      <c r="G207" s="193"/>
    </row>
    <row r="208" s="141" customFormat="1" ht="13.5" spans="1:7">
      <c r="A208" s="189"/>
      <c r="B208" s="190"/>
      <c r="C208" s="191"/>
      <c r="D208" s="191"/>
      <c r="E208" s="191"/>
      <c r="F208" s="192"/>
      <c r="G208" s="193"/>
    </row>
    <row r="209" s="141" customFormat="1" ht="13.5" spans="1:7">
      <c r="A209" s="189"/>
      <c r="B209" s="190"/>
      <c r="C209" s="191"/>
      <c r="D209" s="191"/>
      <c r="E209" s="191"/>
      <c r="F209" s="192"/>
      <c r="G209" s="193"/>
    </row>
    <row r="210" s="141" customFormat="1" ht="13.5" spans="1:7">
      <c r="A210" s="189"/>
      <c r="B210" s="190"/>
      <c r="C210" s="191"/>
      <c r="D210" s="191"/>
      <c r="E210" s="191"/>
      <c r="F210" s="192"/>
      <c r="G210" s="193"/>
    </row>
    <row r="211" s="141" customFormat="1" ht="13.5" spans="1:7">
      <c r="A211" s="189"/>
      <c r="B211" s="190"/>
      <c r="C211" s="191"/>
      <c r="D211" s="191"/>
      <c r="E211" s="191"/>
      <c r="F211" s="192"/>
      <c r="G211" s="193"/>
    </row>
    <row r="212" s="141" customFormat="1" ht="13.5" spans="1:7">
      <c r="A212" s="189"/>
      <c r="B212" s="190"/>
      <c r="C212" s="191"/>
      <c r="D212" s="191"/>
      <c r="E212" s="191"/>
      <c r="F212" s="192"/>
      <c r="G212" s="193"/>
    </row>
    <row r="213" s="141" customFormat="1" ht="13.5" spans="1:7">
      <c r="A213" s="189"/>
      <c r="B213" s="190"/>
      <c r="C213" s="191"/>
      <c r="D213" s="191"/>
      <c r="E213" s="191"/>
      <c r="F213" s="192"/>
      <c r="G213" s="193"/>
    </row>
    <row r="214" s="141" customFormat="1" ht="13.5" spans="1:7">
      <c r="A214" s="189"/>
      <c r="B214" s="190"/>
      <c r="C214" s="191"/>
      <c r="D214" s="191"/>
      <c r="E214" s="191"/>
      <c r="F214" s="192"/>
      <c r="G214" s="193"/>
    </row>
    <row r="215" s="141" customFormat="1" ht="13.5" spans="1:7">
      <c r="A215" s="189"/>
      <c r="B215" s="190"/>
      <c r="C215" s="191"/>
      <c r="D215" s="191"/>
      <c r="E215" s="191"/>
      <c r="F215" s="192"/>
      <c r="G215" s="193"/>
    </row>
    <row r="216" s="141" customFormat="1" ht="13.5" spans="1:7">
      <c r="A216" s="189"/>
      <c r="B216" s="190"/>
      <c r="D216" s="191"/>
      <c r="F216" s="192"/>
      <c r="G216" s="193"/>
    </row>
    <row r="217" s="141" customFormat="1" ht="13.5" spans="1:7">
      <c r="A217" s="189"/>
      <c r="B217" s="190"/>
      <c r="D217" s="191"/>
      <c r="F217" s="192"/>
      <c r="G217" s="193"/>
    </row>
    <row r="218" s="141" customFormat="1" ht="13.5" spans="1:7">
      <c r="A218" s="189"/>
      <c r="B218" s="190"/>
      <c r="D218" s="191"/>
      <c r="F218" s="192"/>
      <c r="G218" s="193"/>
    </row>
    <row r="219" s="141" customFormat="1" ht="13.5" spans="1:7">
      <c r="A219" s="189"/>
      <c r="B219" s="190"/>
      <c r="D219" s="191"/>
      <c r="F219" s="192"/>
      <c r="G219" s="193"/>
    </row>
    <row r="220" s="141" customFormat="1" ht="13.5" spans="1:7">
      <c r="A220" s="189"/>
      <c r="B220" s="190"/>
      <c r="D220" s="191"/>
      <c r="F220" s="192"/>
      <c r="G220" s="193"/>
    </row>
  </sheetData>
  <autoFilter ref="A4:G179">
    <extLst/>
  </autoFilter>
  <mergeCells count="6">
    <mergeCell ref="A1:G1"/>
    <mergeCell ref="E3:F3"/>
    <mergeCell ref="A3:A4"/>
    <mergeCell ref="B3:B4"/>
    <mergeCell ref="C3:C4"/>
    <mergeCell ref="D3:D4"/>
  </mergeCells>
  <printOptions horizontalCentered="1"/>
  <pageMargins left="0.389583333333333" right="0.389583333333333" top="0.590277777777778" bottom="0.708333333333333" header="0.511805555555556" footer="0.511805555555556"/>
  <pageSetup paperSize="9" firstPageNumber="7" orientation="landscape" useFirstPageNumber="1" horizontalDpi="600" verticalDpi="300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4"/>
  <sheetViews>
    <sheetView showZeros="0" zoomScaleSheetLayoutView="60" workbookViewId="0">
      <pane ySplit="4" topLeftCell="A5" activePane="bottomLeft" state="frozen"/>
      <selection/>
      <selection pane="bottomLeft" activeCell="F10" sqref="F10"/>
    </sheetView>
  </sheetViews>
  <sheetFormatPr defaultColWidth="9" defaultRowHeight="14.25" outlineLevelCol="7"/>
  <cols>
    <col min="1" max="1" width="33.5" style="91" customWidth="1"/>
    <col min="2" max="2" width="11.75" style="90" customWidth="1"/>
    <col min="3" max="3" width="10.5" style="90" customWidth="1"/>
    <col min="4" max="4" width="11.625" style="90" customWidth="1"/>
    <col min="5" max="5" width="27.375" style="91" customWidth="1"/>
    <col min="6" max="6" width="11.25" style="92" customWidth="1"/>
    <col min="7" max="7" width="11.375" style="93" customWidth="1"/>
    <col min="8" max="8" width="13.875" style="90" customWidth="1"/>
    <col min="9" max="12" width="9" style="90"/>
    <col min="13" max="13" width="9.5" style="90" customWidth="1"/>
    <col min="14" max="16384" width="9" style="90"/>
  </cols>
  <sheetData>
    <row r="1" ht="32" customHeight="1" spans="1:8">
      <c r="A1" s="94" t="s">
        <v>10</v>
      </c>
      <c r="B1" s="94"/>
      <c r="C1" s="94"/>
      <c r="D1" s="94"/>
      <c r="E1" s="94"/>
      <c r="F1" s="94"/>
      <c r="G1" s="94"/>
      <c r="H1" s="94"/>
    </row>
    <row r="2" ht="15" customHeight="1" spans="1:8">
      <c r="A2" s="95"/>
      <c r="B2" s="73"/>
      <c r="C2" s="73"/>
      <c r="D2" s="73"/>
      <c r="E2" s="96"/>
      <c r="F2" s="77"/>
      <c r="G2" s="97" t="s">
        <v>19</v>
      </c>
      <c r="H2" s="98"/>
    </row>
    <row r="3" ht="21.95" customHeight="1" spans="1:8">
      <c r="A3" s="99" t="s">
        <v>472</v>
      </c>
      <c r="B3" s="100"/>
      <c r="C3" s="100"/>
      <c r="D3" s="100"/>
      <c r="E3" s="101" t="s">
        <v>473</v>
      </c>
      <c r="F3" s="102"/>
      <c r="G3" s="102"/>
      <c r="H3" s="102"/>
    </row>
    <row r="4" ht="33" customHeight="1" spans="1:8">
      <c r="A4" s="101" t="s">
        <v>474</v>
      </c>
      <c r="B4" s="101" t="s">
        <v>21</v>
      </c>
      <c r="C4" s="101" t="s">
        <v>475</v>
      </c>
      <c r="D4" s="101" t="s">
        <v>103</v>
      </c>
      <c r="E4" s="101" t="s">
        <v>474</v>
      </c>
      <c r="F4" s="101" t="s">
        <v>21</v>
      </c>
      <c r="G4" s="101" t="s">
        <v>475</v>
      </c>
      <c r="H4" s="101" t="s">
        <v>103</v>
      </c>
    </row>
    <row r="5" ht="29" customHeight="1" spans="1:8">
      <c r="A5" s="103" t="s">
        <v>476</v>
      </c>
      <c r="B5" s="104">
        <f>SUM(B6:B28)</f>
        <v>157440</v>
      </c>
      <c r="C5" s="104">
        <f>SUM(C6:C28)</f>
        <v>45512</v>
      </c>
      <c r="D5" s="104">
        <f>SUM(D6:D28)</f>
        <v>-111928</v>
      </c>
      <c r="E5" s="103" t="s">
        <v>477</v>
      </c>
      <c r="F5" s="23">
        <f>SUM(F6:F7)</f>
        <v>0</v>
      </c>
      <c r="G5" s="23">
        <f>SUM(G6:G7)</f>
        <v>0</v>
      </c>
      <c r="H5" s="105">
        <f>G5-F5</f>
        <v>0</v>
      </c>
    </row>
    <row r="6" ht="31" customHeight="1" spans="1:8">
      <c r="A6" s="106" t="s">
        <v>478</v>
      </c>
      <c r="B6" s="107"/>
      <c r="C6" s="104"/>
      <c r="D6" s="108">
        <f t="shared" ref="D5:D33" si="0">C6-B6</f>
        <v>0</v>
      </c>
      <c r="E6" s="103" t="s">
        <v>479</v>
      </c>
      <c r="F6" s="23"/>
      <c r="G6" s="109"/>
      <c r="H6" s="105">
        <f>G6-F6</f>
        <v>0</v>
      </c>
    </row>
    <row r="7" ht="33" customHeight="1" spans="1:8">
      <c r="A7" s="106" t="s">
        <v>480</v>
      </c>
      <c r="B7" s="107"/>
      <c r="C7" s="104"/>
      <c r="D7" s="108">
        <f t="shared" si="0"/>
        <v>0</v>
      </c>
      <c r="E7" s="103" t="s">
        <v>481</v>
      </c>
      <c r="F7" s="23"/>
      <c r="G7" s="109"/>
      <c r="H7" s="105">
        <f>G7-F7</f>
        <v>0</v>
      </c>
    </row>
    <row r="8" ht="28" customHeight="1" spans="1:8">
      <c r="A8" s="106" t="s">
        <v>482</v>
      </c>
      <c r="B8" s="107"/>
      <c r="C8" s="104"/>
      <c r="D8" s="108">
        <f t="shared" si="0"/>
        <v>0</v>
      </c>
      <c r="E8" s="103" t="s">
        <v>483</v>
      </c>
      <c r="F8" s="23">
        <f>SUM(F9:F10)</f>
        <v>643</v>
      </c>
      <c r="G8" s="23">
        <f>SUM(G9:G10)</f>
        <v>849</v>
      </c>
      <c r="H8" s="105">
        <f t="shared" ref="H8:H18" si="1">G8-F8</f>
        <v>206</v>
      </c>
    </row>
    <row r="9" ht="34" customHeight="1" spans="1:8">
      <c r="A9" s="106" t="s">
        <v>484</v>
      </c>
      <c r="B9" s="107"/>
      <c r="C9" s="104"/>
      <c r="D9" s="108">
        <f t="shared" si="0"/>
        <v>0</v>
      </c>
      <c r="E9" s="103" t="s">
        <v>485</v>
      </c>
      <c r="F9" s="23">
        <v>601</v>
      </c>
      <c r="G9" s="109">
        <v>810</v>
      </c>
      <c r="H9" s="105">
        <f t="shared" si="1"/>
        <v>209</v>
      </c>
    </row>
    <row r="10" ht="33" customHeight="1" spans="1:8">
      <c r="A10" s="106" t="s">
        <v>486</v>
      </c>
      <c r="B10" s="110"/>
      <c r="C10" s="104"/>
      <c r="D10" s="108">
        <f t="shared" si="0"/>
        <v>0</v>
      </c>
      <c r="E10" s="103" t="s">
        <v>487</v>
      </c>
      <c r="F10" s="23">
        <v>42</v>
      </c>
      <c r="G10" s="109">
        <v>39</v>
      </c>
      <c r="H10" s="105">
        <f t="shared" si="1"/>
        <v>-3</v>
      </c>
    </row>
    <row r="11" ht="24" customHeight="1" spans="1:8">
      <c r="A11" s="106" t="s">
        <v>488</v>
      </c>
      <c r="B11" s="110"/>
      <c r="C11" s="104"/>
      <c r="D11" s="108">
        <f t="shared" si="0"/>
        <v>0</v>
      </c>
      <c r="E11" s="103" t="s">
        <v>489</v>
      </c>
      <c r="F11" s="111"/>
      <c r="G11" s="109"/>
      <c r="H11" s="112">
        <f t="shared" si="1"/>
        <v>0</v>
      </c>
    </row>
    <row r="12" ht="35" customHeight="1" spans="1:8">
      <c r="A12" s="106" t="s">
        <v>490</v>
      </c>
      <c r="B12" s="110"/>
      <c r="C12" s="104"/>
      <c r="D12" s="108">
        <f t="shared" si="0"/>
        <v>0</v>
      </c>
      <c r="E12" s="103" t="s">
        <v>491</v>
      </c>
      <c r="F12" s="113"/>
      <c r="G12" s="109"/>
      <c r="H12" s="112">
        <f t="shared" si="1"/>
        <v>0</v>
      </c>
    </row>
    <row r="13" ht="32" customHeight="1" spans="1:8">
      <c r="A13" s="106" t="s">
        <v>492</v>
      </c>
      <c r="B13" s="110"/>
      <c r="C13" s="104"/>
      <c r="D13" s="108">
        <f t="shared" si="0"/>
        <v>0</v>
      </c>
      <c r="E13" s="103" t="s">
        <v>493</v>
      </c>
      <c r="F13" s="113"/>
      <c r="G13" s="109"/>
      <c r="H13" s="112">
        <f t="shared" si="1"/>
        <v>0</v>
      </c>
    </row>
    <row r="14" ht="23" customHeight="1" spans="1:8">
      <c r="A14" s="106" t="s">
        <v>494</v>
      </c>
      <c r="B14" s="110"/>
      <c r="C14" s="104"/>
      <c r="D14" s="108">
        <f t="shared" si="0"/>
        <v>0</v>
      </c>
      <c r="E14" s="103" t="s">
        <v>495</v>
      </c>
      <c r="F14" s="23">
        <f>SUM(F15:F20)</f>
        <v>34731</v>
      </c>
      <c r="G14" s="23">
        <f>SUM(G15:G20)</f>
        <v>10311</v>
      </c>
      <c r="H14" s="105">
        <f t="shared" si="1"/>
        <v>-24420</v>
      </c>
    </row>
    <row r="15" ht="23" customHeight="1" spans="1:8">
      <c r="A15" s="106" t="s">
        <v>496</v>
      </c>
      <c r="B15" s="104"/>
      <c r="C15" s="104"/>
      <c r="D15" s="108">
        <f t="shared" si="0"/>
        <v>0</v>
      </c>
      <c r="E15" s="103" t="s">
        <v>497</v>
      </c>
      <c r="F15" s="23"/>
      <c r="G15" s="114"/>
      <c r="H15" s="105">
        <f t="shared" si="1"/>
        <v>0</v>
      </c>
    </row>
    <row r="16" ht="32" customHeight="1" spans="1:8">
      <c r="A16" s="115" t="s">
        <v>498</v>
      </c>
      <c r="B16" s="104"/>
      <c r="C16" s="104"/>
      <c r="D16" s="108">
        <f t="shared" si="0"/>
        <v>0</v>
      </c>
      <c r="E16" s="103" t="s">
        <v>499</v>
      </c>
      <c r="F16" s="23">
        <v>33731</v>
      </c>
      <c r="G16" s="114">
        <v>9542</v>
      </c>
      <c r="H16" s="105">
        <f t="shared" si="1"/>
        <v>-24189</v>
      </c>
    </row>
    <row r="17" ht="33" customHeight="1" spans="1:8">
      <c r="A17" s="106" t="s">
        <v>500</v>
      </c>
      <c r="B17" s="107"/>
      <c r="C17" s="104"/>
      <c r="D17" s="108">
        <f t="shared" si="0"/>
        <v>0</v>
      </c>
      <c r="E17" s="103" t="s">
        <v>501</v>
      </c>
      <c r="F17" s="23"/>
      <c r="G17" s="114"/>
      <c r="H17" s="105">
        <f t="shared" si="1"/>
        <v>0</v>
      </c>
    </row>
    <row r="18" ht="30" customHeight="1" spans="1:8">
      <c r="A18" s="106" t="s">
        <v>502</v>
      </c>
      <c r="B18" s="107"/>
      <c r="C18" s="104"/>
      <c r="D18" s="108">
        <f t="shared" si="0"/>
        <v>0</v>
      </c>
      <c r="E18" s="103" t="s">
        <v>503</v>
      </c>
      <c r="F18" s="23"/>
      <c r="G18" s="109"/>
      <c r="H18" s="105">
        <f t="shared" si="1"/>
        <v>0</v>
      </c>
    </row>
    <row r="19" ht="25" customHeight="1" spans="1:8">
      <c r="A19" s="106" t="s">
        <v>504</v>
      </c>
      <c r="B19" s="104">
        <v>155240</v>
      </c>
      <c r="C19" s="104">
        <v>44637</v>
      </c>
      <c r="D19" s="108">
        <f t="shared" si="0"/>
        <v>-110603</v>
      </c>
      <c r="E19" s="103" t="s">
        <v>505</v>
      </c>
      <c r="F19" s="23">
        <v>1000</v>
      </c>
      <c r="G19" s="109">
        <v>769</v>
      </c>
      <c r="H19" s="105">
        <f t="shared" ref="H19:H37" si="2">G19-F19</f>
        <v>-231</v>
      </c>
    </row>
    <row r="20" ht="34" customHeight="1" spans="1:8">
      <c r="A20" s="106" t="s">
        <v>506</v>
      </c>
      <c r="B20" s="116"/>
      <c r="C20" s="117"/>
      <c r="D20" s="108">
        <f t="shared" si="0"/>
        <v>0</v>
      </c>
      <c r="E20" s="103" t="s">
        <v>507</v>
      </c>
      <c r="F20" s="23"/>
      <c r="G20" s="114"/>
      <c r="H20" s="105">
        <f t="shared" si="2"/>
        <v>0</v>
      </c>
    </row>
    <row r="21" ht="30" customHeight="1" spans="1:8">
      <c r="A21" s="106" t="s">
        <v>508</v>
      </c>
      <c r="B21" s="116"/>
      <c r="C21" s="117"/>
      <c r="D21" s="108">
        <f t="shared" si="0"/>
        <v>0</v>
      </c>
      <c r="E21" s="103" t="s">
        <v>509</v>
      </c>
      <c r="F21" s="23">
        <f>SUM(F22:F23)</f>
        <v>575</v>
      </c>
      <c r="G21" s="23">
        <f>SUM(G22:G23)</f>
        <v>256</v>
      </c>
      <c r="H21" s="105">
        <f t="shared" si="2"/>
        <v>-319</v>
      </c>
    </row>
    <row r="22" ht="33" customHeight="1" spans="1:8">
      <c r="A22" s="106" t="s">
        <v>510</v>
      </c>
      <c r="B22" s="107"/>
      <c r="C22" s="104"/>
      <c r="D22" s="108">
        <f t="shared" si="0"/>
        <v>0</v>
      </c>
      <c r="E22" s="118" t="s">
        <v>511</v>
      </c>
      <c r="F22" s="23"/>
      <c r="G22" s="109">
        <v>51</v>
      </c>
      <c r="H22" s="105">
        <f t="shared" si="2"/>
        <v>51</v>
      </c>
    </row>
    <row r="23" ht="33" customHeight="1" spans="1:8">
      <c r="A23" s="106" t="s">
        <v>512</v>
      </c>
      <c r="B23" s="107"/>
      <c r="C23" s="104"/>
      <c r="D23" s="108">
        <f t="shared" si="0"/>
        <v>0</v>
      </c>
      <c r="E23" s="118" t="s">
        <v>513</v>
      </c>
      <c r="F23" s="23">
        <v>575</v>
      </c>
      <c r="G23" s="109">
        <v>205</v>
      </c>
      <c r="H23" s="105">
        <f t="shared" si="2"/>
        <v>-370</v>
      </c>
    </row>
    <row r="24" ht="27" customHeight="1" spans="1:8">
      <c r="A24" s="106" t="s">
        <v>514</v>
      </c>
      <c r="B24" s="104">
        <v>1000</v>
      </c>
      <c r="C24" s="104">
        <v>496</v>
      </c>
      <c r="D24" s="108">
        <f t="shared" si="0"/>
        <v>-504</v>
      </c>
      <c r="E24" s="103" t="s">
        <v>515</v>
      </c>
      <c r="F24" s="29"/>
      <c r="G24" s="119"/>
      <c r="H24" s="105">
        <f t="shared" si="2"/>
        <v>0</v>
      </c>
    </row>
    <row r="25" ht="30" customHeight="1" spans="1:8">
      <c r="A25" s="106" t="s">
        <v>516</v>
      </c>
      <c r="B25" s="104"/>
      <c r="C25" s="104"/>
      <c r="D25" s="108">
        <f t="shared" si="0"/>
        <v>0</v>
      </c>
      <c r="E25" s="118" t="s">
        <v>371</v>
      </c>
      <c r="F25" s="23"/>
      <c r="G25" s="109"/>
      <c r="H25" s="105">
        <f t="shared" si="2"/>
        <v>0</v>
      </c>
    </row>
    <row r="26" ht="26" customHeight="1" spans="1:8">
      <c r="A26" s="106" t="s">
        <v>517</v>
      </c>
      <c r="B26" s="104">
        <v>1200</v>
      </c>
      <c r="C26" s="104">
        <v>379</v>
      </c>
      <c r="D26" s="108">
        <f t="shared" si="0"/>
        <v>-821</v>
      </c>
      <c r="E26" s="118" t="s">
        <v>518</v>
      </c>
      <c r="F26" s="23"/>
      <c r="G26" s="109"/>
      <c r="H26" s="105">
        <f t="shared" si="2"/>
        <v>0</v>
      </c>
    </row>
    <row r="27" ht="26" customHeight="1" spans="1:8">
      <c r="A27" s="106" t="s">
        <v>519</v>
      </c>
      <c r="B27" s="104"/>
      <c r="C27" s="104"/>
      <c r="D27" s="108">
        <f t="shared" si="0"/>
        <v>0</v>
      </c>
      <c r="E27" s="103" t="s">
        <v>520</v>
      </c>
      <c r="F27" s="29">
        <f>SUM(F28:F28)</f>
        <v>0</v>
      </c>
      <c r="G27" s="119">
        <f>SUM(G28:G28)</f>
        <v>0</v>
      </c>
      <c r="H27" s="105">
        <f t="shared" si="2"/>
        <v>0</v>
      </c>
    </row>
    <row r="28" ht="26" customHeight="1" spans="1:8">
      <c r="A28" s="106" t="s">
        <v>521</v>
      </c>
      <c r="B28" s="104"/>
      <c r="C28" s="104"/>
      <c r="D28" s="108">
        <f t="shared" si="0"/>
        <v>0</v>
      </c>
      <c r="E28" s="118" t="s">
        <v>522</v>
      </c>
      <c r="F28" s="23"/>
      <c r="G28" s="109"/>
      <c r="H28" s="105">
        <f t="shared" si="2"/>
        <v>0</v>
      </c>
    </row>
    <row r="29" ht="27" customHeight="1" spans="1:8">
      <c r="A29" s="103" t="s">
        <v>523</v>
      </c>
      <c r="B29" s="104">
        <f>SUM((B30:B31))</f>
        <v>4806</v>
      </c>
      <c r="C29" s="104">
        <f>SUM((C30:C31))</f>
        <v>4806</v>
      </c>
      <c r="D29" s="108">
        <f t="shared" si="0"/>
        <v>0</v>
      </c>
      <c r="E29" s="103" t="s">
        <v>524</v>
      </c>
      <c r="F29" s="23">
        <f>SUM(F30:F32)</f>
        <v>1059</v>
      </c>
      <c r="G29" s="114">
        <f>SUM(G30:G32)</f>
        <v>46135</v>
      </c>
      <c r="H29" s="105">
        <f t="shared" si="2"/>
        <v>45076</v>
      </c>
    </row>
    <row r="30" ht="35" customHeight="1" spans="1:8">
      <c r="A30" s="120" t="s">
        <v>525</v>
      </c>
      <c r="B30" s="104">
        <v>10</v>
      </c>
      <c r="C30" s="104">
        <v>10</v>
      </c>
      <c r="D30" s="108">
        <f t="shared" si="0"/>
        <v>0</v>
      </c>
      <c r="E30" s="118" t="s">
        <v>526</v>
      </c>
      <c r="F30" s="23"/>
      <c r="G30" s="114">
        <v>45300</v>
      </c>
      <c r="H30" s="105">
        <f t="shared" si="2"/>
        <v>45300</v>
      </c>
    </row>
    <row r="31" ht="33" customHeight="1" spans="1:8">
      <c r="A31" s="120" t="s">
        <v>527</v>
      </c>
      <c r="B31" s="104">
        <v>4796</v>
      </c>
      <c r="C31" s="104">
        <v>4796</v>
      </c>
      <c r="D31" s="108">
        <f t="shared" si="0"/>
        <v>0</v>
      </c>
      <c r="E31" s="118" t="s">
        <v>528</v>
      </c>
      <c r="F31" s="23"/>
      <c r="G31" s="114"/>
      <c r="H31" s="105">
        <f t="shared" si="2"/>
        <v>0</v>
      </c>
    </row>
    <row r="32" ht="24" customHeight="1" spans="1:8">
      <c r="A32" s="120"/>
      <c r="B32" s="107"/>
      <c r="C32" s="107"/>
      <c r="D32" s="108">
        <f t="shared" si="0"/>
        <v>0</v>
      </c>
      <c r="E32" s="118" t="s">
        <v>529</v>
      </c>
      <c r="F32" s="23">
        <v>1059</v>
      </c>
      <c r="G32" s="114">
        <v>835</v>
      </c>
      <c r="H32" s="105">
        <f t="shared" si="2"/>
        <v>-224</v>
      </c>
    </row>
    <row r="33" ht="24" customHeight="1" spans="1:8">
      <c r="A33" s="120"/>
      <c r="B33" s="116"/>
      <c r="C33" s="116"/>
      <c r="D33" s="108">
        <f t="shared" si="0"/>
        <v>0</v>
      </c>
      <c r="E33" s="118" t="s">
        <v>530</v>
      </c>
      <c r="F33" s="23">
        <f>F34</f>
        <v>6131</v>
      </c>
      <c r="G33" s="23">
        <v>6131</v>
      </c>
      <c r="H33" s="105">
        <f t="shared" si="2"/>
        <v>0</v>
      </c>
    </row>
    <row r="34" ht="24" customHeight="1" spans="1:8">
      <c r="A34" s="120"/>
      <c r="B34" s="116"/>
      <c r="C34" s="116"/>
      <c r="D34" s="108"/>
      <c r="E34" s="121" t="s">
        <v>531</v>
      </c>
      <c r="F34" s="23">
        <v>6131</v>
      </c>
      <c r="G34" s="114">
        <v>6131</v>
      </c>
      <c r="H34" s="105">
        <f t="shared" si="2"/>
        <v>0</v>
      </c>
    </row>
    <row r="35" s="90" customFormat="1" ht="26" customHeight="1" spans="1:8">
      <c r="A35" s="103"/>
      <c r="B35" s="107"/>
      <c r="C35" s="107"/>
      <c r="D35" s="108">
        <f>C35-B35</f>
        <v>0</v>
      </c>
      <c r="E35" s="118" t="s">
        <v>532</v>
      </c>
      <c r="F35" s="23">
        <f>F36</f>
        <v>0</v>
      </c>
      <c r="G35" s="23">
        <f>G36</f>
        <v>82</v>
      </c>
      <c r="H35" s="105">
        <f t="shared" si="2"/>
        <v>82</v>
      </c>
    </row>
    <row r="36" s="90" customFormat="1" ht="32" customHeight="1" spans="1:8">
      <c r="A36" s="103"/>
      <c r="B36" s="107"/>
      <c r="C36" s="107"/>
      <c r="D36" s="108"/>
      <c r="E36" s="118" t="s">
        <v>533</v>
      </c>
      <c r="F36" s="23"/>
      <c r="G36" s="23">
        <v>82</v>
      </c>
      <c r="H36" s="105">
        <f t="shared" si="2"/>
        <v>82</v>
      </c>
    </row>
    <row r="37" ht="30" customHeight="1" spans="1:8">
      <c r="A37" s="103"/>
      <c r="B37" s="107"/>
      <c r="C37" s="107"/>
      <c r="D37" s="108">
        <f>C37-B37</f>
        <v>0</v>
      </c>
      <c r="E37" s="121" t="s">
        <v>534</v>
      </c>
      <c r="F37" s="23">
        <f>F38</f>
        <v>0</v>
      </c>
      <c r="G37" s="23">
        <f>G38</f>
        <v>0</v>
      </c>
      <c r="H37" s="105">
        <f t="shared" si="2"/>
        <v>0</v>
      </c>
    </row>
    <row r="38" ht="25" customHeight="1" spans="1:8">
      <c r="A38" s="103"/>
      <c r="B38" s="107"/>
      <c r="C38" s="107"/>
      <c r="D38" s="108"/>
      <c r="E38" s="118" t="s">
        <v>535</v>
      </c>
      <c r="F38" s="23"/>
      <c r="G38" s="23"/>
      <c r="H38" s="105">
        <f t="shared" ref="H38:H43" si="3">G38-F38</f>
        <v>0</v>
      </c>
    </row>
    <row r="39" ht="25" customHeight="1" spans="1:8">
      <c r="A39" s="101" t="s">
        <v>536</v>
      </c>
      <c r="B39" s="122">
        <f>SUM((B5,B29))</f>
        <v>162246</v>
      </c>
      <c r="C39" s="122">
        <f>SUM((C5,C29))</f>
        <v>50318</v>
      </c>
      <c r="D39" s="123">
        <f t="shared" ref="D39:D43" si="4">C39-B39</f>
        <v>-111928</v>
      </c>
      <c r="E39" s="101" t="s">
        <v>537</v>
      </c>
      <c r="F39" s="29">
        <f>SUM(F5,F8,F11,F14,F21,F29,F33,F35,F37)</f>
        <v>43139</v>
      </c>
      <c r="G39" s="29">
        <f>SUM(G5,G8,G11,G14,G21,G29,G33,G35,G37)</f>
        <v>63764</v>
      </c>
      <c r="H39" s="29">
        <f>SUM(H5,H8,H11,H14,H21,H29,H33,H35,H37)</f>
        <v>20625</v>
      </c>
    </row>
    <row r="40" ht="28" customHeight="1" spans="1:8">
      <c r="A40" s="124" t="s">
        <v>538</v>
      </c>
      <c r="B40" s="122">
        <f>SUM(B41,B45,B46,B47)</f>
        <v>4658</v>
      </c>
      <c r="C40" s="122">
        <f>SUM(C41,C45,C46,C47)</f>
        <v>91817</v>
      </c>
      <c r="D40" s="123">
        <f t="shared" si="4"/>
        <v>87159</v>
      </c>
      <c r="E40" s="124" t="s">
        <v>539</v>
      </c>
      <c r="F40" s="29">
        <f>SUM(F41,F44,F45)</f>
        <v>123765</v>
      </c>
      <c r="G40" s="29">
        <f>G44+G45</f>
        <v>41021</v>
      </c>
      <c r="H40" s="125">
        <f>G40-F40</f>
        <v>-82744</v>
      </c>
    </row>
    <row r="41" ht="27" customHeight="1" spans="1:8">
      <c r="A41" s="120" t="s">
        <v>540</v>
      </c>
      <c r="B41" s="104">
        <f>SUM(B42:B44)</f>
        <v>1124</v>
      </c>
      <c r="C41" s="104">
        <f>SUM(C42:C44)</f>
        <v>1071</v>
      </c>
      <c r="D41" s="108">
        <f t="shared" si="4"/>
        <v>-53</v>
      </c>
      <c r="E41" s="103" t="s">
        <v>541</v>
      </c>
      <c r="F41" s="23">
        <f>SUM(F42:F43)</f>
        <v>0</v>
      </c>
      <c r="G41" s="23">
        <f>SUM(G42:G43)</f>
        <v>0</v>
      </c>
      <c r="H41" s="105">
        <f t="shared" si="3"/>
        <v>0</v>
      </c>
    </row>
    <row r="42" ht="27" customHeight="1" spans="1:8">
      <c r="A42" s="120" t="s">
        <v>542</v>
      </c>
      <c r="B42" s="104">
        <v>1124</v>
      </c>
      <c r="C42" s="126">
        <v>1071</v>
      </c>
      <c r="D42" s="108">
        <f t="shared" si="4"/>
        <v>-53</v>
      </c>
      <c r="E42" s="103" t="s">
        <v>543</v>
      </c>
      <c r="F42" s="23"/>
      <c r="G42" s="109"/>
      <c r="H42" s="105">
        <f t="shared" si="3"/>
        <v>0</v>
      </c>
    </row>
    <row r="43" s="90" customFormat="1" ht="27" customHeight="1" spans="1:8">
      <c r="A43" s="120" t="s">
        <v>544</v>
      </c>
      <c r="B43" s="104"/>
      <c r="C43" s="107"/>
      <c r="D43" s="108">
        <f t="shared" si="4"/>
        <v>0</v>
      </c>
      <c r="E43" s="103" t="s">
        <v>545</v>
      </c>
      <c r="F43" s="23"/>
      <c r="G43" s="109"/>
      <c r="H43" s="105">
        <f t="shared" si="3"/>
        <v>0</v>
      </c>
    </row>
    <row r="44" ht="27" customHeight="1" spans="1:8">
      <c r="A44" s="120" t="s">
        <v>546</v>
      </c>
      <c r="B44" s="104"/>
      <c r="C44" s="104"/>
      <c r="D44" s="108">
        <f t="shared" ref="D44:D51" si="5">C44-B44</f>
        <v>0</v>
      </c>
      <c r="E44" s="103" t="s">
        <v>547</v>
      </c>
      <c r="F44" s="23">
        <v>123765</v>
      </c>
      <c r="G44" s="23">
        <v>31000</v>
      </c>
      <c r="H44" s="105">
        <f t="shared" ref="H44:H51" si="6">G44-F44</f>
        <v>-92765</v>
      </c>
    </row>
    <row r="45" ht="27" customHeight="1" spans="1:8">
      <c r="A45" s="120" t="s">
        <v>548</v>
      </c>
      <c r="B45" s="104">
        <v>3534</v>
      </c>
      <c r="C45" s="127">
        <v>8146</v>
      </c>
      <c r="D45" s="108">
        <f t="shared" si="5"/>
        <v>4612</v>
      </c>
      <c r="E45" s="103" t="s">
        <v>549</v>
      </c>
      <c r="F45" s="23"/>
      <c r="G45" s="114">
        <v>10021</v>
      </c>
      <c r="H45" s="105">
        <f t="shared" si="6"/>
        <v>10021</v>
      </c>
    </row>
    <row r="46" ht="27" customHeight="1" spans="1:8">
      <c r="A46" s="120" t="s">
        <v>550</v>
      </c>
      <c r="B46" s="104"/>
      <c r="C46" s="127"/>
      <c r="D46" s="108">
        <f t="shared" si="5"/>
        <v>0</v>
      </c>
      <c r="E46" s="124" t="s">
        <v>470</v>
      </c>
      <c r="F46" s="23">
        <f>F47</f>
        <v>0</v>
      </c>
      <c r="G46" s="23">
        <f>G47</f>
        <v>37350</v>
      </c>
      <c r="H46" s="105">
        <f t="shared" si="6"/>
        <v>37350</v>
      </c>
    </row>
    <row r="47" ht="32" customHeight="1" spans="1:8">
      <c r="A47" s="120" t="s">
        <v>551</v>
      </c>
      <c r="B47" s="104"/>
      <c r="C47" s="104">
        <v>82600</v>
      </c>
      <c r="D47" s="108">
        <f t="shared" si="5"/>
        <v>82600</v>
      </c>
      <c r="E47" s="120" t="s">
        <v>552</v>
      </c>
      <c r="F47" s="23"/>
      <c r="G47" s="114">
        <v>37350</v>
      </c>
      <c r="H47" s="105">
        <f t="shared" si="6"/>
        <v>37350</v>
      </c>
    </row>
    <row r="48" ht="29" customHeight="1" spans="1:8">
      <c r="A48" s="120" t="s">
        <v>553</v>
      </c>
      <c r="B48" s="104"/>
      <c r="C48" s="104"/>
      <c r="D48" s="108">
        <f t="shared" si="5"/>
        <v>0</v>
      </c>
      <c r="E48" s="124"/>
      <c r="F48" s="29"/>
      <c r="G48" s="128"/>
      <c r="H48" s="105">
        <f t="shared" si="6"/>
        <v>0</v>
      </c>
    </row>
    <row r="49" ht="30" hidden="1" customHeight="1" spans="1:8">
      <c r="A49" s="120"/>
      <c r="B49" s="107"/>
      <c r="C49" s="107"/>
      <c r="D49" s="108">
        <f t="shared" si="5"/>
        <v>0</v>
      </c>
      <c r="E49" s="124"/>
      <c r="F49" s="23"/>
      <c r="G49" s="114"/>
      <c r="H49" s="105">
        <f t="shared" si="6"/>
        <v>0</v>
      </c>
    </row>
    <row r="50" ht="20.1" customHeight="1" spans="1:8">
      <c r="A50" s="120"/>
      <c r="B50" s="107"/>
      <c r="C50" s="107"/>
      <c r="D50" s="108"/>
      <c r="E50" s="124"/>
      <c r="F50" s="23"/>
      <c r="G50" s="109"/>
      <c r="H50" s="105">
        <f t="shared" si="6"/>
        <v>0</v>
      </c>
    </row>
    <row r="51" ht="27" customHeight="1" spans="1:8">
      <c r="A51" s="101" t="s">
        <v>554</v>
      </c>
      <c r="B51" s="122">
        <f>SUM(B39,B40)</f>
        <v>166904</v>
      </c>
      <c r="C51" s="122">
        <f>SUM(C39,C40)</f>
        <v>142135</v>
      </c>
      <c r="D51" s="123">
        <f t="shared" si="5"/>
        <v>-24769</v>
      </c>
      <c r="E51" s="101" t="s">
        <v>555</v>
      </c>
      <c r="F51" s="29">
        <f>SUM(F39,F40,F46,F48,F49)</f>
        <v>166904</v>
      </c>
      <c r="G51" s="29">
        <f>SUM(G39,G40,G46,G48,G49)</f>
        <v>142135</v>
      </c>
      <c r="H51" s="129">
        <f t="shared" si="6"/>
        <v>-24769</v>
      </c>
    </row>
    <row r="52" ht="42.75" customHeight="1" spans="1:8">
      <c r="A52" s="130"/>
      <c r="B52" s="130"/>
      <c r="C52" s="130"/>
      <c r="D52" s="130"/>
      <c r="E52" s="131"/>
      <c r="F52" s="132"/>
      <c r="G52" s="133"/>
      <c r="H52" s="131"/>
    </row>
    <row r="53" ht="27" customHeight="1" spans="1:8">
      <c r="A53" s="96"/>
      <c r="B53" s="134"/>
      <c r="C53" s="134"/>
      <c r="D53" s="134"/>
      <c r="E53" s="96"/>
      <c r="F53" s="77"/>
      <c r="G53" s="135"/>
      <c r="H53" s="73"/>
    </row>
    <row r="54" spans="1:8">
      <c r="A54" s="96"/>
      <c r="B54" s="134"/>
      <c r="C54" s="134"/>
      <c r="D54" s="134"/>
      <c r="E54" s="96"/>
      <c r="F54" s="77"/>
      <c r="G54" s="135"/>
      <c r="H54" s="73"/>
    </row>
    <row r="55" spans="1:8">
      <c r="A55" s="96"/>
      <c r="B55" s="134"/>
      <c r="C55" s="134"/>
      <c r="D55" s="134"/>
      <c r="E55" s="96"/>
      <c r="F55" s="77"/>
      <c r="G55" s="135"/>
      <c r="H55" s="73"/>
    </row>
    <row r="56" spans="1:8">
      <c r="A56" s="96"/>
      <c r="B56" s="134"/>
      <c r="C56" s="134"/>
      <c r="D56" s="134"/>
      <c r="E56" s="96"/>
      <c r="F56" s="77"/>
      <c r="G56" s="135"/>
      <c r="H56" s="73"/>
    </row>
    <row r="57" spans="1:8">
      <c r="A57" s="96"/>
      <c r="B57" s="134"/>
      <c r="C57" s="134"/>
      <c r="D57" s="134"/>
      <c r="E57" s="96"/>
      <c r="F57" s="77"/>
      <c r="G57" s="135"/>
      <c r="H57" s="73"/>
    </row>
    <row r="58" spans="1:8">
      <c r="A58" s="96"/>
      <c r="B58" s="134"/>
      <c r="C58" s="134"/>
      <c r="D58" s="134"/>
      <c r="E58" s="96"/>
      <c r="F58" s="77"/>
      <c r="G58" s="135"/>
      <c r="H58" s="73"/>
    </row>
    <row r="59" spans="1:8">
      <c r="A59" s="96"/>
      <c r="B59" s="134"/>
      <c r="C59" s="134"/>
      <c r="D59" s="134"/>
      <c r="E59" s="96"/>
      <c r="F59" s="77"/>
      <c r="G59" s="135"/>
      <c r="H59" s="73"/>
    </row>
    <row r="60" spans="1:8">
      <c r="A60" s="96"/>
      <c r="B60" s="134"/>
      <c r="C60" s="134"/>
      <c r="D60" s="134"/>
      <c r="E60" s="96"/>
      <c r="F60" s="77"/>
      <c r="G60" s="135"/>
      <c r="H60" s="73"/>
    </row>
    <row r="61" spans="1:8">
      <c r="A61" s="96"/>
      <c r="B61" s="134"/>
      <c r="C61" s="134"/>
      <c r="D61" s="134"/>
      <c r="E61" s="96"/>
      <c r="F61" s="77"/>
      <c r="G61" s="135"/>
      <c r="H61" s="73"/>
    </row>
    <row r="62" spans="1:8">
      <c r="A62" s="96"/>
      <c r="B62" s="134"/>
      <c r="C62" s="134"/>
      <c r="D62" s="134"/>
      <c r="E62" s="96"/>
      <c r="F62" s="77"/>
      <c r="G62" s="135"/>
      <c r="H62" s="73"/>
    </row>
    <row r="63" spans="1:8">
      <c r="A63" s="96"/>
      <c r="B63" s="134"/>
      <c r="C63" s="134"/>
      <c r="D63" s="134"/>
      <c r="E63" s="96"/>
      <c r="F63" s="77"/>
      <c r="G63" s="135"/>
      <c r="H63" s="73"/>
    </row>
    <row r="64" spans="1:8">
      <c r="A64" s="96"/>
      <c r="B64" s="134"/>
      <c r="C64" s="134"/>
      <c r="D64" s="134"/>
      <c r="E64" s="96"/>
      <c r="F64" s="77"/>
      <c r="G64" s="135"/>
      <c r="H64" s="73"/>
    </row>
    <row r="65" spans="1:8">
      <c r="A65" s="96"/>
      <c r="B65" s="73"/>
      <c r="C65" s="73"/>
      <c r="D65" s="73"/>
      <c r="E65" s="96"/>
      <c r="F65" s="77"/>
      <c r="G65" s="135"/>
      <c r="H65" s="73"/>
    </row>
    <row r="66" spans="1:8">
      <c r="A66" s="96"/>
      <c r="B66" s="73"/>
      <c r="C66" s="73"/>
      <c r="D66" s="73"/>
      <c r="E66" s="96"/>
      <c r="F66" s="77"/>
      <c r="G66" s="135"/>
      <c r="H66" s="73"/>
    </row>
    <row r="67" spans="1:8">
      <c r="A67" s="96"/>
      <c r="B67" s="73"/>
      <c r="C67" s="73"/>
      <c r="D67" s="73"/>
      <c r="E67" s="96"/>
      <c r="F67" s="77"/>
      <c r="G67" s="135"/>
      <c r="H67" s="73"/>
    </row>
    <row r="68" spans="1:8">
      <c r="A68" s="96"/>
      <c r="B68" s="73"/>
      <c r="C68" s="73"/>
      <c r="D68" s="73"/>
      <c r="E68" s="96"/>
      <c r="F68" s="77"/>
      <c r="G68" s="135"/>
      <c r="H68" s="73"/>
    </row>
    <row r="69" spans="1:8">
      <c r="A69" s="96"/>
      <c r="B69" s="73"/>
      <c r="C69" s="73"/>
      <c r="D69" s="73"/>
      <c r="E69" s="96"/>
      <c r="F69" s="77"/>
      <c r="G69" s="135"/>
      <c r="H69" s="73"/>
    </row>
    <row r="70" spans="1:8">
      <c r="A70" s="96"/>
      <c r="B70" s="73"/>
      <c r="C70" s="73"/>
      <c r="D70" s="73"/>
      <c r="E70" s="96"/>
      <c r="F70" s="77"/>
      <c r="G70" s="135"/>
      <c r="H70" s="73"/>
    </row>
    <row r="71" spans="1:8">
      <c r="A71" s="96"/>
      <c r="B71" s="73"/>
      <c r="C71" s="73"/>
      <c r="D71" s="73"/>
      <c r="E71" s="96"/>
      <c r="F71" s="77"/>
      <c r="G71" s="135"/>
      <c r="H71" s="73"/>
    </row>
    <row r="72" spans="1:8">
      <c r="A72" s="96"/>
      <c r="B72" s="73"/>
      <c r="C72" s="73"/>
      <c r="D72" s="73"/>
      <c r="E72" s="96"/>
      <c r="F72" s="77"/>
      <c r="G72" s="135"/>
      <c r="H72" s="73"/>
    </row>
    <row r="73" spans="1:8">
      <c r="A73" s="96"/>
      <c r="B73" s="73"/>
      <c r="C73" s="73"/>
      <c r="D73" s="73"/>
      <c r="E73" s="96"/>
      <c r="F73" s="77"/>
      <c r="G73" s="135"/>
      <c r="H73" s="73"/>
    </row>
    <row r="74" spans="1:8">
      <c r="A74" s="96"/>
      <c r="B74" s="73"/>
      <c r="C74" s="73"/>
      <c r="D74" s="73"/>
      <c r="E74" s="96"/>
      <c r="F74" s="77"/>
      <c r="G74" s="135"/>
      <c r="H74" s="73"/>
    </row>
    <row r="75" spans="1:8">
      <c r="A75" s="96"/>
      <c r="B75" s="73"/>
      <c r="C75" s="73"/>
      <c r="D75" s="73"/>
      <c r="E75" s="96"/>
      <c r="F75" s="77"/>
      <c r="G75" s="135"/>
      <c r="H75" s="73"/>
    </row>
    <row r="76" spans="1:8">
      <c r="A76" s="96"/>
      <c r="B76" s="73"/>
      <c r="C76" s="73"/>
      <c r="D76" s="73"/>
      <c r="E76" s="96"/>
      <c r="F76" s="77"/>
      <c r="G76" s="135"/>
      <c r="H76" s="73"/>
    </row>
    <row r="77" spans="1:8">
      <c r="A77" s="96"/>
      <c r="B77" s="73"/>
      <c r="C77" s="73"/>
      <c r="D77" s="73"/>
      <c r="E77" s="96"/>
      <c r="F77" s="77"/>
      <c r="G77" s="135"/>
      <c r="H77" s="73"/>
    </row>
    <row r="78" spans="1:8">
      <c r="A78" s="96"/>
      <c r="B78" s="73"/>
      <c r="C78" s="73"/>
      <c r="D78" s="73"/>
      <c r="E78" s="96"/>
      <c r="F78" s="77"/>
      <c r="G78" s="135"/>
      <c r="H78" s="73"/>
    </row>
    <row r="79" spans="1:8">
      <c r="A79" s="96"/>
      <c r="B79" s="73"/>
      <c r="C79" s="73"/>
      <c r="D79" s="73"/>
      <c r="E79" s="96"/>
      <c r="F79" s="77"/>
      <c r="G79" s="135"/>
      <c r="H79" s="73"/>
    </row>
    <row r="80" spans="1:8">
      <c r="A80" s="96"/>
      <c r="B80" s="73"/>
      <c r="C80" s="73"/>
      <c r="D80" s="73"/>
      <c r="E80" s="96"/>
      <c r="F80" s="77"/>
      <c r="G80" s="135"/>
      <c r="H80" s="73"/>
    </row>
    <row r="81" spans="1:8">
      <c r="A81" s="96"/>
      <c r="B81" s="73"/>
      <c r="C81" s="73"/>
      <c r="D81" s="73"/>
      <c r="E81" s="96"/>
      <c r="F81" s="77"/>
      <c r="G81" s="135"/>
      <c r="H81" s="73"/>
    </row>
    <row r="82" spans="1:8">
      <c r="A82" s="96"/>
      <c r="B82" s="73"/>
      <c r="C82" s="73"/>
      <c r="D82" s="73"/>
      <c r="E82" s="96"/>
      <c r="F82" s="77"/>
      <c r="G82" s="135"/>
      <c r="H82" s="73"/>
    </row>
    <row r="83" spans="1:8">
      <c r="A83" s="96"/>
      <c r="B83" s="73"/>
      <c r="C83" s="73"/>
      <c r="D83" s="73"/>
      <c r="E83" s="96"/>
      <c r="F83" s="77"/>
      <c r="G83" s="135"/>
      <c r="H83" s="73"/>
    </row>
    <row r="84" spans="1:8">
      <c r="A84" s="96"/>
      <c r="B84" s="73"/>
      <c r="C84" s="73"/>
      <c r="D84" s="73"/>
      <c r="E84" s="96"/>
      <c r="F84" s="77"/>
      <c r="G84" s="135"/>
      <c r="H84" s="73"/>
    </row>
    <row r="85" spans="1:8">
      <c r="A85" s="96"/>
      <c r="B85" s="73"/>
      <c r="C85" s="73"/>
      <c r="D85" s="73"/>
      <c r="E85" s="96"/>
      <c r="F85" s="77"/>
      <c r="G85" s="135"/>
      <c r="H85" s="73"/>
    </row>
    <row r="86" spans="1:8">
      <c r="A86" s="96"/>
      <c r="B86" s="73"/>
      <c r="C86" s="73"/>
      <c r="D86" s="73"/>
      <c r="E86" s="96"/>
      <c r="F86" s="77"/>
      <c r="G86" s="135"/>
      <c r="H86" s="73"/>
    </row>
    <row r="87" spans="1:8">
      <c r="A87" s="96"/>
      <c r="B87" s="73"/>
      <c r="C87" s="73"/>
      <c r="D87" s="73"/>
      <c r="E87" s="96"/>
      <c r="F87" s="77"/>
      <c r="G87" s="135"/>
      <c r="H87" s="73"/>
    </row>
    <row r="88" spans="1:8">
      <c r="A88" s="96"/>
      <c r="B88" s="73"/>
      <c r="C88" s="73"/>
      <c r="D88" s="73"/>
      <c r="E88" s="96"/>
      <c r="F88" s="77"/>
      <c r="G88" s="135"/>
      <c r="H88" s="73"/>
    </row>
    <row r="89" spans="1:8">
      <c r="A89" s="96"/>
      <c r="B89" s="73"/>
      <c r="C89" s="73"/>
      <c r="D89" s="73"/>
      <c r="E89" s="96"/>
      <c r="F89" s="77"/>
      <c r="G89" s="135"/>
      <c r="H89" s="73"/>
    </row>
    <row r="90" spans="1:8">
      <c r="A90" s="96"/>
      <c r="B90" s="73"/>
      <c r="C90" s="73"/>
      <c r="D90" s="73"/>
      <c r="E90" s="96"/>
      <c r="F90" s="77"/>
      <c r="G90" s="135"/>
      <c r="H90" s="73"/>
    </row>
    <row r="91" spans="1:8">
      <c r="A91" s="96"/>
      <c r="B91" s="73"/>
      <c r="C91" s="73"/>
      <c r="D91" s="73"/>
      <c r="E91" s="96"/>
      <c r="F91" s="77"/>
      <c r="G91" s="135"/>
      <c r="H91" s="73"/>
    </row>
    <row r="92" spans="1:8">
      <c r="A92" s="96"/>
      <c r="B92" s="73"/>
      <c r="C92" s="73"/>
      <c r="D92" s="73"/>
      <c r="E92" s="96"/>
      <c r="F92" s="77"/>
      <c r="G92" s="135"/>
      <c r="H92" s="73"/>
    </row>
    <row r="93" spans="1:8">
      <c r="A93" s="96"/>
      <c r="B93" s="73"/>
      <c r="C93" s="73"/>
      <c r="D93" s="73"/>
      <c r="E93" s="96"/>
      <c r="F93" s="77"/>
      <c r="G93" s="135"/>
      <c r="H93" s="73"/>
    </row>
    <row r="94" spans="1:8">
      <c r="A94" s="96"/>
      <c r="B94" s="73"/>
      <c r="C94" s="73"/>
      <c r="D94" s="73"/>
      <c r="E94" s="96"/>
      <c r="F94" s="77"/>
      <c r="G94" s="135"/>
      <c r="H94" s="73"/>
    </row>
    <row r="95" spans="1:8">
      <c r="A95" s="96"/>
      <c r="B95" s="73"/>
      <c r="C95" s="73"/>
      <c r="D95" s="73"/>
      <c r="E95" s="96"/>
      <c r="F95" s="77"/>
      <c r="G95" s="135"/>
      <c r="H95" s="73"/>
    </row>
    <row r="96" spans="1:8">
      <c r="A96" s="96"/>
      <c r="B96" s="73"/>
      <c r="C96" s="73"/>
      <c r="D96" s="73"/>
      <c r="E96" s="96"/>
      <c r="F96" s="77"/>
      <c r="G96" s="135"/>
      <c r="H96" s="73"/>
    </row>
    <row r="97" spans="1:8">
      <c r="A97" s="96"/>
      <c r="B97" s="73"/>
      <c r="C97" s="73"/>
      <c r="D97" s="73"/>
      <c r="E97" s="96"/>
      <c r="F97" s="77"/>
      <c r="G97" s="135"/>
      <c r="H97" s="73"/>
    </row>
    <row r="98" spans="1:8">
      <c r="A98" s="96"/>
      <c r="B98" s="73"/>
      <c r="C98" s="73"/>
      <c r="D98" s="73"/>
      <c r="E98" s="96"/>
      <c r="F98" s="77"/>
      <c r="G98" s="135"/>
      <c r="H98" s="73"/>
    </row>
    <row r="99" spans="1:8">
      <c r="A99" s="96"/>
      <c r="B99" s="73"/>
      <c r="C99" s="73"/>
      <c r="D99" s="73"/>
      <c r="E99" s="96"/>
      <c r="F99" s="77"/>
      <c r="G99" s="135"/>
      <c r="H99" s="73"/>
    </row>
    <row r="100" spans="1:8">
      <c r="A100" s="96"/>
      <c r="B100" s="73"/>
      <c r="C100" s="73"/>
      <c r="D100" s="73"/>
      <c r="E100" s="96"/>
      <c r="F100" s="77"/>
      <c r="G100" s="135"/>
      <c r="H100" s="73"/>
    </row>
    <row r="101" spans="1:8">
      <c r="A101" s="96"/>
      <c r="B101" s="73"/>
      <c r="C101" s="73"/>
      <c r="D101" s="73"/>
      <c r="E101" s="96"/>
      <c r="F101" s="77"/>
      <c r="G101" s="135"/>
      <c r="H101" s="73"/>
    </row>
    <row r="102" spans="1:8">
      <c r="A102" s="96"/>
      <c r="B102" s="73"/>
      <c r="C102" s="73"/>
      <c r="D102" s="73"/>
      <c r="E102" s="96"/>
      <c r="F102" s="77"/>
      <c r="G102" s="135"/>
      <c r="H102" s="73"/>
    </row>
    <row r="103" spans="1:8">
      <c r="A103" s="96"/>
      <c r="B103" s="73"/>
      <c r="C103" s="73"/>
      <c r="D103" s="73"/>
      <c r="E103" s="96"/>
      <c r="F103" s="77"/>
      <c r="G103" s="135"/>
      <c r="H103" s="73"/>
    </row>
    <row r="104" spans="1:8">
      <c r="A104" s="96"/>
      <c r="B104" s="73"/>
      <c r="C104" s="73"/>
      <c r="D104" s="73"/>
      <c r="E104" s="96"/>
      <c r="F104" s="77"/>
      <c r="G104" s="135"/>
      <c r="H104" s="73"/>
    </row>
    <row r="105" spans="1:8">
      <c r="A105" s="96"/>
      <c r="B105" s="73"/>
      <c r="C105" s="73"/>
      <c r="D105" s="73"/>
      <c r="E105" s="96"/>
      <c r="F105" s="77"/>
      <c r="G105" s="135"/>
      <c r="H105" s="73"/>
    </row>
    <row r="106" spans="1:8">
      <c r="A106" s="96"/>
      <c r="B106" s="73"/>
      <c r="C106" s="73"/>
      <c r="D106" s="73"/>
      <c r="E106" s="96"/>
      <c r="F106" s="77"/>
      <c r="G106" s="135"/>
      <c r="H106" s="73"/>
    </row>
    <row r="107" spans="1:8">
      <c r="A107" s="96"/>
      <c r="B107" s="73"/>
      <c r="C107" s="73"/>
      <c r="D107" s="73"/>
      <c r="E107" s="96"/>
      <c r="F107" s="77"/>
      <c r="G107" s="135"/>
      <c r="H107" s="73"/>
    </row>
    <row r="108" spans="1:8">
      <c r="A108" s="96"/>
      <c r="B108" s="73"/>
      <c r="C108" s="73"/>
      <c r="D108" s="73"/>
      <c r="E108" s="96"/>
      <c r="F108" s="77"/>
      <c r="G108" s="135"/>
      <c r="H108" s="73"/>
    </row>
    <row r="109" spans="1:8">
      <c r="A109" s="96"/>
      <c r="B109" s="73"/>
      <c r="C109" s="73"/>
      <c r="D109" s="73"/>
      <c r="E109" s="96"/>
      <c r="F109" s="77"/>
      <c r="G109" s="135"/>
      <c r="H109" s="73"/>
    </row>
    <row r="110" spans="1:8">
      <c r="A110" s="96"/>
      <c r="B110" s="73"/>
      <c r="C110" s="73"/>
      <c r="D110" s="73"/>
      <c r="E110" s="96"/>
      <c r="F110" s="77"/>
      <c r="G110" s="135"/>
      <c r="H110" s="73"/>
    </row>
    <row r="111" spans="1:8">
      <c r="A111" s="96"/>
      <c r="B111" s="73"/>
      <c r="C111" s="73"/>
      <c r="D111" s="73"/>
      <c r="E111" s="96"/>
      <c r="F111" s="77"/>
      <c r="G111" s="135"/>
      <c r="H111" s="73"/>
    </row>
    <row r="112" spans="1:8">
      <c r="A112" s="96"/>
      <c r="B112" s="73"/>
      <c r="C112" s="73"/>
      <c r="D112" s="73"/>
      <c r="E112" s="96"/>
      <c r="F112" s="77"/>
      <c r="G112" s="135"/>
      <c r="H112" s="73"/>
    </row>
    <row r="113" spans="1:8">
      <c r="A113" s="96"/>
      <c r="B113" s="73"/>
      <c r="C113" s="73"/>
      <c r="D113" s="73"/>
      <c r="E113" s="96"/>
      <c r="F113" s="77"/>
      <c r="G113" s="135"/>
      <c r="H113" s="73"/>
    </row>
    <row r="114" spans="1:8">
      <c r="A114" s="96"/>
      <c r="B114" s="73"/>
      <c r="C114" s="73"/>
      <c r="D114" s="73"/>
      <c r="E114" s="96"/>
      <c r="F114" s="77"/>
      <c r="G114" s="135"/>
      <c r="H114" s="73"/>
    </row>
    <row r="115" spans="1:8">
      <c r="A115" s="96"/>
      <c r="B115" s="73"/>
      <c r="C115" s="73"/>
      <c r="D115" s="73"/>
      <c r="E115" s="96"/>
      <c r="F115" s="77"/>
      <c r="G115" s="135"/>
      <c r="H115" s="73"/>
    </row>
    <row r="116" spans="1:8">
      <c r="A116" s="96"/>
      <c r="B116" s="73"/>
      <c r="C116" s="73"/>
      <c r="D116" s="73"/>
      <c r="E116" s="96"/>
      <c r="F116" s="77"/>
      <c r="G116" s="135"/>
      <c r="H116" s="73"/>
    </row>
    <row r="117" spans="1:8">
      <c r="A117" s="96"/>
      <c r="B117" s="73"/>
      <c r="C117" s="73"/>
      <c r="D117" s="73"/>
      <c r="E117" s="96"/>
      <c r="F117" s="77"/>
      <c r="G117" s="135"/>
      <c r="H117" s="73"/>
    </row>
    <row r="118" spans="1:8">
      <c r="A118" s="96"/>
      <c r="B118" s="73"/>
      <c r="C118" s="73"/>
      <c r="D118" s="73"/>
      <c r="E118" s="96"/>
      <c r="F118" s="77"/>
      <c r="G118" s="135"/>
      <c r="H118" s="73"/>
    </row>
    <row r="119" spans="1:8">
      <c r="A119" s="96"/>
      <c r="B119" s="73"/>
      <c r="C119" s="73"/>
      <c r="D119" s="73"/>
      <c r="E119" s="96"/>
      <c r="F119" s="77"/>
      <c r="G119" s="135"/>
      <c r="H119" s="73"/>
    </row>
    <row r="120" spans="1:8">
      <c r="A120" s="96"/>
      <c r="B120" s="73"/>
      <c r="C120" s="73"/>
      <c r="D120" s="73"/>
      <c r="E120" s="96"/>
      <c r="F120" s="77"/>
      <c r="G120" s="135"/>
      <c r="H120" s="73"/>
    </row>
    <row r="121" spans="1:8">
      <c r="A121" s="96"/>
      <c r="B121" s="73"/>
      <c r="C121" s="73"/>
      <c r="D121" s="73"/>
      <c r="E121" s="96"/>
      <c r="F121" s="77"/>
      <c r="G121" s="135"/>
      <c r="H121" s="73"/>
    </row>
    <row r="122" spans="1:8">
      <c r="A122" s="96"/>
      <c r="B122" s="73"/>
      <c r="C122" s="73"/>
      <c r="D122" s="73"/>
      <c r="E122" s="96"/>
      <c r="F122" s="77"/>
      <c r="G122" s="135"/>
      <c r="H122" s="73"/>
    </row>
    <row r="123" spans="1:8">
      <c r="A123" s="96"/>
      <c r="B123" s="73"/>
      <c r="C123" s="73"/>
      <c r="D123" s="73"/>
      <c r="E123" s="96"/>
      <c r="F123" s="77"/>
      <c r="G123" s="135"/>
      <c r="H123" s="73"/>
    </row>
    <row r="124" spans="1:8">
      <c r="A124" s="96"/>
      <c r="B124" s="73"/>
      <c r="C124" s="73"/>
      <c r="D124" s="73"/>
      <c r="E124" s="96"/>
      <c r="F124" s="77"/>
      <c r="G124" s="135"/>
      <c r="H124" s="73"/>
    </row>
    <row r="125" spans="1:8">
      <c r="A125" s="96"/>
      <c r="B125" s="73"/>
      <c r="C125" s="73"/>
      <c r="D125" s="73"/>
      <c r="E125" s="96"/>
      <c r="F125" s="77"/>
      <c r="G125" s="135"/>
      <c r="H125" s="73"/>
    </row>
    <row r="126" spans="1:8">
      <c r="A126" s="96"/>
      <c r="B126" s="73"/>
      <c r="C126" s="73"/>
      <c r="D126" s="73"/>
      <c r="E126" s="96"/>
      <c r="F126" s="77"/>
      <c r="G126" s="135"/>
      <c r="H126" s="73"/>
    </row>
    <row r="127" spans="1:8">
      <c r="A127" s="96"/>
      <c r="B127" s="73"/>
      <c r="C127" s="73"/>
      <c r="D127" s="73"/>
      <c r="E127" s="96"/>
      <c r="F127" s="77"/>
      <c r="G127" s="135"/>
      <c r="H127" s="73"/>
    </row>
    <row r="128" spans="1:8">
      <c r="A128" s="96"/>
      <c r="B128" s="73"/>
      <c r="C128" s="73"/>
      <c r="D128" s="73"/>
      <c r="E128" s="96"/>
      <c r="F128" s="77"/>
      <c r="G128" s="135"/>
      <c r="H128" s="73"/>
    </row>
    <row r="129" spans="1:8">
      <c r="A129" s="96"/>
      <c r="B129" s="73"/>
      <c r="C129" s="73"/>
      <c r="D129" s="73"/>
      <c r="E129" s="96"/>
      <c r="F129" s="77"/>
      <c r="G129" s="135"/>
      <c r="H129" s="73"/>
    </row>
    <row r="130" spans="1:8">
      <c r="A130" s="96"/>
      <c r="B130" s="73"/>
      <c r="C130" s="73"/>
      <c r="D130" s="73"/>
      <c r="E130" s="96"/>
      <c r="F130" s="77"/>
      <c r="G130" s="135"/>
      <c r="H130" s="73"/>
    </row>
    <row r="131" spans="1:8">
      <c r="A131" s="96"/>
      <c r="B131" s="73"/>
      <c r="C131" s="73"/>
      <c r="D131" s="73"/>
      <c r="E131" s="96"/>
      <c r="F131" s="77"/>
      <c r="G131" s="135"/>
      <c r="H131" s="73"/>
    </row>
    <row r="132" spans="1:8">
      <c r="A132" s="96"/>
      <c r="B132" s="73"/>
      <c r="C132" s="73"/>
      <c r="D132" s="73"/>
      <c r="E132" s="96"/>
      <c r="F132" s="77"/>
      <c r="G132" s="135"/>
      <c r="H132" s="73"/>
    </row>
    <row r="133" spans="1:8">
      <c r="A133" s="96"/>
      <c r="B133" s="73"/>
      <c r="C133" s="73"/>
      <c r="D133" s="73"/>
      <c r="E133" s="96"/>
      <c r="F133" s="77"/>
      <c r="G133" s="135"/>
      <c r="H133" s="73"/>
    </row>
    <row r="134" spans="1:8">
      <c r="A134" s="96"/>
      <c r="B134" s="73"/>
      <c r="C134" s="73"/>
      <c r="D134" s="73"/>
      <c r="E134" s="96"/>
      <c r="F134" s="77"/>
      <c r="G134" s="135"/>
      <c r="H134" s="73"/>
    </row>
    <row r="135" spans="1:8">
      <c r="A135" s="96"/>
      <c r="B135" s="73"/>
      <c r="C135" s="73"/>
      <c r="D135" s="73"/>
      <c r="E135" s="96"/>
      <c r="F135" s="77"/>
      <c r="G135" s="135"/>
      <c r="H135" s="73"/>
    </row>
    <row r="136" spans="1:8">
      <c r="A136" s="96"/>
      <c r="B136" s="73"/>
      <c r="C136" s="73"/>
      <c r="D136" s="73"/>
      <c r="E136" s="96"/>
      <c r="F136" s="77"/>
      <c r="G136" s="135"/>
      <c r="H136" s="73"/>
    </row>
    <row r="137" spans="1:8">
      <c r="A137" s="96"/>
      <c r="B137" s="73"/>
      <c r="C137" s="73"/>
      <c r="D137" s="73"/>
      <c r="E137" s="96"/>
      <c r="F137" s="77"/>
      <c r="G137" s="135"/>
      <c r="H137" s="73"/>
    </row>
    <row r="138" spans="1:8">
      <c r="A138" s="96"/>
      <c r="B138" s="73"/>
      <c r="C138" s="73"/>
      <c r="D138" s="73"/>
      <c r="E138" s="96"/>
      <c r="F138" s="77"/>
      <c r="G138" s="135"/>
      <c r="H138" s="73"/>
    </row>
    <row r="139" spans="1:8">
      <c r="A139" s="96"/>
      <c r="B139" s="73"/>
      <c r="C139" s="73"/>
      <c r="D139" s="73"/>
      <c r="E139" s="96"/>
      <c r="F139" s="77"/>
      <c r="G139" s="135"/>
      <c r="H139" s="73"/>
    </row>
    <row r="140" spans="1:8">
      <c r="A140" s="96"/>
      <c r="B140" s="73"/>
      <c r="C140" s="73"/>
      <c r="D140" s="73"/>
      <c r="E140" s="96"/>
      <c r="F140" s="77"/>
      <c r="G140" s="135"/>
      <c r="H140" s="73"/>
    </row>
    <row r="141" spans="1:8">
      <c r="A141" s="96"/>
      <c r="B141" s="73"/>
      <c r="C141" s="73"/>
      <c r="D141" s="73"/>
      <c r="E141" s="96"/>
      <c r="F141" s="77"/>
      <c r="G141" s="135"/>
      <c r="H141" s="73"/>
    </row>
    <row r="142" spans="1:8">
      <c r="A142" s="96"/>
      <c r="B142" s="73"/>
      <c r="C142" s="73"/>
      <c r="D142" s="73"/>
      <c r="E142" s="96"/>
      <c r="F142" s="77"/>
      <c r="G142" s="135"/>
      <c r="H142" s="73"/>
    </row>
    <row r="143" spans="1:8">
      <c r="A143" s="96"/>
      <c r="B143" s="73"/>
      <c r="C143" s="73"/>
      <c r="D143" s="73"/>
      <c r="E143" s="96"/>
      <c r="F143" s="77"/>
      <c r="G143" s="135"/>
      <c r="H143" s="73"/>
    </row>
    <row r="144" spans="1:8">
      <c r="A144" s="96"/>
      <c r="B144" s="73"/>
      <c r="C144" s="73"/>
      <c r="D144" s="73"/>
      <c r="E144" s="96"/>
      <c r="F144" s="77"/>
      <c r="G144" s="135"/>
      <c r="H144" s="73"/>
    </row>
    <row r="145" spans="1:8">
      <c r="A145" s="96"/>
      <c r="B145" s="73"/>
      <c r="C145" s="73"/>
      <c r="D145" s="73"/>
      <c r="E145" s="96"/>
      <c r="F145" s="77"/>
      <c r="G145" s="135"/>
      <c r="H145" s="73"/>
    </row>
    <row r="146" spans="1:8">
      <c r="A146" s="96"/>
      <c r="B146" s="73"/>
      <c r="C146" s="73"/>
      <c r="D146" s="73"/>
      <c r="E146" s="96"/>
      <c r="F146" s="77"/>
      <c r="G146" s="135"/>
      <c r="H146" s="73"/>
    </row>
    <row r="147" spans="1:8">
      <c r="A147" s="96"/>
      <c r="B147" s="73"/>
      <c r="C147" s="73"/>
      <c r="D147" s="73"/>
      <c r="E147" s="96"/>
      <c r="F147" s="77"/>
      <c r="G147" s="135"/>
      <c r="H147" s="73"/>
    </row>
    <row r="148" spans="1:8">
      <c r="A148" s="96"/>
      <c r="B148" s="73"/>
      <c r="C148" s="73"/>
      <c r="D148" s="73"/>
      <c r="E148" s="96"/>
      <c r="F148" s="77"/>
      <c r="G148" s="135"/>
      <c r="H148" s="73"/>
    </row>
    <row r="149" spans="1:8">
      <c r="A149" s="96"/>
      <c r="B149" s="73"/>
      <c r="C149" s="73"/>
      <c r="D149" s="73"/>
      <c r="E149" s="96"/>
      <c r="F149" s="77"/>
      <c r="G149" s="135"/>
      <c r="H149" s="73"/>
    </row>
    <row r="150" spans="1:8">
      <c r="A150" s="96"/>
      <c r="B150" s="73"/>
      <c r="C150" s="73"/>
      <c r="D150" s="73"/>
      <c r="E150" s="96"/>
      <c r="F150" s="77"/>
      <c r="G150" s="135"/>
      <c r="H150" s="73"/>
    </row>
    <row r="151" spans="1:8">
      <c r="A151" s="96"/>
      <c r="B151" s="73"/>
      <c r="C151" s="73"/>
      <c r="D151" s="73"/>
      <c r="E151" s="96"/>
      <c r="F151" s="77"/>
      <c r="G151" s="135"/>
      <c r="H151" s="73"/>
    </row>
    <row r="152" spans="1:8">
      <c r="A152" s="96"/>
      <c r="B152" s="73"/>
      <c r="C152" s="73"/>
      <c r="D152" s="73"/>
      <c r="E152" s="96"/>
      <c r="F152" s="77"/>
      <c r="G152" s="135"/>
      <c r="H152" s="73"/>
    </row>
    <row r="153" spans="1:8">
      <c r="A153" s="96"/>
      <c r="B153" s="73"/>
      <c r="C153" s="73"/>
      <c r="D153" s="73"/>
      <c r="E153" s="96"/>
      <c r="F153" s="77"/>
      <c r="G153" s="135"/>
      <c r="H153" s="73"/>
    </row>
    <row r="154" spans="1:8">
      <c r="A154" s="96"/>
      <c r="B154" s="73"/>
      <c r="C154" s="73"/>
      <c r="D154" s="73"/>
      <c r="E154" s="96"/>
      <c r="F154" s="77"/>
      <c r="G154" s="135"/>
      <c r="H154" s="73"/>
    </row>
    <row r="155" spans="1:8">
      <c r="A155" s="96"/>
      <c r="B155" s="73"/>
      <c r="C155" s="73"/>
      <c r="D155" s="73"/>
      <c r="E155" s="96"/>
      <c r="F155" s="77"/>
      <c r="G155" s="135"/>
      <c r="H155" s="73"/>
    </row>
    <row r="156" spans="1:8">
      <c r="A156" s="96"/>
      <c r="B156" s="73"/>
      <c r="C156" s="73"/>
      <c r="D156" s="73"/>
      <c r="E156" s="96"/>
      <c r="F156" s="77"/>
      <c r="G156" s="135"/>
      <c r="H156" s="73"/>
    </row>
    <row r="157" spans="1:8">
      <c r="A157" s="96"/>
      <c r="B157" s="73"/>
      <c r="C157" s="73"/>
      <c r="D157" s="73"/>
      <c r="E157" s="96"/>
      <c r="F157" s="77"/>
      <c r="G157" s="135"/>
      <c r="H157" s="73"/>
    </row>
    <row r="158" spans="1:8">
      <c r="A158" s="96"/>
      <c r="B158" s="73"/>
      <c r="C158" s="73"/>
      <c r="D158" s="73"/>
      <c r="E158" s="96"/>
      <c r="F158" s="77"/>
      <c r="G158" s="135"/>
      <c r="H158" s="73"/>
    </row>
    <row r="159" spans="1:8">
      <c r="A159" s="96"/>
      <c r="B159" s="73"/>
      <c r="C159" s="73"/>
      <c r="D159" s="73"/>
      <c r="E159" s="96"/>
      <c r="F159" s="77"/>
      <c r="G159" s="135"/>
      <c r="H159" s="73"/>
    </row>
    <row r="160" spans="1:8">
      <c r="A160" s="96"/>
      <c r="B160" s="73"/>
      <c r="C160" s="73"/>
      <c r="D160" s="73"/>
      <c r="E160" s="96"/>
      <c r="F160" s="77"/>
      <c r="G160" s="135"/>
      <c r="H160" s="73"/>
    </row>
    <row r="161" spans="1:8">
      <c r="A161" s="96"/>
      <c r="B161" s="73"/>
      <c r="C161" s="73"/>
      <c r="D161" s="73"/>
      <c r="E161" s="96"/>
      <c r="F161" s="77"/>
      <c r="G161" s="135"/>
      <c r="H161" s="73"/>
    </row>
    <row r="162" spans="1:8">
      <c r="A162" s="96"/>
      <c r="B162" s="73"/>
      <c r="C162" s="73"/>
      <c r="D162" s="73"/>
      <c r="E162" s="96"/>
      <c r="F162" s="77"/>
      <c r="G162" s="135"/>
      <c r="H162" s="73"/>
    </row>
    <row r="163" spans="1:8">
      <c r="A163" s="96"/>
      <c r="B163" s="73"/>
      <c r="C163" s="73"/>
      <c r="D163" s="73"/>
      <c r="E163" s="96"/>
      <c r="F163" s="77"/>
      <c r="G163" s="135"/>
      <c r="H163" s="73"/>
    </row>
    <row r="164" spans="1:8">
      <c r="A164" s="96"/>
      <c r="B164" s="73"/>
      <c r="C164" s="73"/>
      <c r="D164" s="73"/>
      <c r="E164" s="96"/>
      <c r="F164" s="77"/>
      <c r="G164" s="135"/>
      <c r="H164" s="73"/>
    </row>
    <row r="165" spans="1:8">
      <c r="A165" s="96"/>
      <c r="B165" s="73"/>
      <c r="C165" s="73"/>
      <c r="D165" s="73"/>
      <c r="E165" s="96"/>
      <c r="F165" s="77"/>
      <c r="G165" s="135"/>
      <c r="H165" s="73"/>
    </row>
    <row r="166" spans="1:8">
      <c r="A166" s="96"/>
      <c r="B166" s="73"/>
      <c r="C166" s="73"/>
      <c r="D166" s="73"/>
      <c r="E166" s="96"/>
      <c r="F166" s="77"/>
      <c r="G166" s="135"/>
      <c r="H166" s="73"/>
    </row>
    <row r="167" spans="1:8">
      <c r="A167" s="96"/>
      <c r="B167" s="73"/>
      <c r="C167" s="73"/>
      <c r="D167" s="73"/>
      <c r="E167" s="96"/>
      <c r="F167" s="77"/>
      <c r="G167" s="135"/>
      <c r="H167" s="73"/>
    </row>
    <row r="168" spans="1:8">
      <c r="A168" s="96"/>
      <c r="B168" s="73"/>
      <c r="C168" s="73"/>
      <c r="D168" s="73"/>
      <c r="E168" s="96"/>
      <c r="F168" s="77"/>
      <c r="G168" s="135"/>
      <c r="H168" s="73"/>
    </row>
    <row r="169" spans="1:8">
      <c r="A169" s="96"/>
      <c r="B169" s="73"/>
      <c r="C169" s="73"/>
      <c r="D169" s="73"/>
      <c r="E169" s="96"/>
      <c r="F169" s="77"/>
      <c r="G169" s="135"/>
      <c r="H169" s="73"/>
    </row>
    <row r="170" spans="1:8">
      <c r="A170" s="96"/>
      <c r="B170" s="73"/>
      <c r="C170" s="73"/>
      <c r="D170" s="73"/>
      <c r="E170" s="96"/>
      <c r="F170" s="77"/>
      <c r="G170" s="135"/>
      <c r="H170" s="73"/>
    </row>
    <row r="171" spans="1:8">
      <c r="A171" s="96"/>
      <c r="B171" s="73"/>
      <c r="C171" s="73"/>
      <c r="D171" s="73"/>
      <c r="E171" s="96"/>
      <c r="F171" s="77"/>
      <c r="G171" s="135"/>
      <c r="H171" s="73"/>
    </row>
    <row r="172" spans="1:8">
      <c r="A172" s="96"/>
      <c r="B172" s="73"/>
      <c r="C172" s="73"/>
      <c r="D172" s="73"/>
      <c r="E172" s="96"/>
      <c r="F172" s="77"/>
      <c r="G172" s="135"/>
      <c r="H172" s="73"/>
    </row>
    <row r="173" spans="1:8">
      <c r="A173" s="96"/>
      <c r="B173" s="73"/>
      <c r="C173" s="73"/>
      <c r="D173" s="73"/>
      <c r="E173" s="96"/>
      <c r="F173" s="77"/>
      <c r="G173" s="135"/>
      <c r="H173" s="73"/>
    </row>
    <row r="174" spans="1:8">
      <c r="A174" s="96"/>
      <c r="B174" s="73"/>
      <c r="C174" s="73"/>
      <c r="D174" s="73"/>
      <c r="E174" s="96"/>
      <c r="F174" s="77"/>
      <c r="G174" s="135"/>
      <c r="H174" s="73"/>
    </row>
    <row r="175" spans="1:8">
      <c r="A175" s="96"/>
      <c r="B175" s="73"/>
      <c r="C175" s="73"/>
      <c r="D175" s="73"/>
      <c r="E175" s="96"/>
      <c r="F175" s="77"/>
      <c r="G175" s="135"/>
      <c r="H175" s="73"/>
    </row>
    <row r="176" spans="1:8">
      <c r="A176" s="96"/>
      <c r="B176" s="73"/>
      <c r="C176" s="73"/>
      <c r="D176" s="73"/>
      <c r="E176" s="96"/>
      <c r="F176" s="77"/>
      <c r="G176" s="135"/>
      <c r="H176" s="73"/>
    </row>
    <row r="177" spans="1:8">
      <c r="A177" s="96"/>
      <c r="B177" s="73"/>
      <c r="C177" s="73"/>
      <c r="D177" s="73"/>
      <c r="E177" s="96"/>
      <c r="F177" s="77"/>
      <c r="G177" s="135"/>
      <c r="H177" s="73"/>
    </row>
    <row r="178" spans="1:8">
      <c r="A178" s="96"/>
      <c r="B178" s="73"/>
      <c r="C178" s="73"/>
      <c r="D178" s="73"/>
      <c r="E178" s="96"/>
      <c r="F178" s="77"/>
      <c r="G178" s="135"/>
      <c r="H178" s="73"/>
    </row>
    <row r="179" spans="1:8">
      <c r="A179" s="96"/>
      <c r="B179" s="73"/>
      <c r="C179" s="73"/>
      <c r="D179" s="73"/>
      <c r="E179" s="96"/>
      <c r="F179" s="77"/>
      <c r="G179" s="135"/>
      <c r="H179" s="73"/>
    </row>
    <row r="180" spans="1:8">
      <c r="A180" s="96"/>
      <c r="B180" s="73"/>
      <c r="C180" s="73"/>
      <c r="D180" s="73"/>
      <c r="E180" s="96"/>
      <c r="F180" s="77"/>
      <c r="G180" s="135"/>
      <c r="H180" s="73"/>
    </row>
    <row r="181" spans="1:8">
      <c r="A181" s="96"/>
      <c r="B181" s="73"/>
      <c r="C181" s="73"/>
      <c r="D181" s="73"/>
      <c r="E181" s="96"/>
      <c r="F181" s="77"/>
      <c r="G181" s="135"/>
      <c r="H181" s="73"/>
    </row>
    <row r="182" hidden="1" spans="1:8">
      <c r="A182" s="96"/>
      <c r="B182" s="73"/>
      <c r="C182" s="73"/>
      <c r="D182" s="73"/>
      <c r="E182" s="96"/>
      <c r="F182" s="77"/>
      <c r="G182" s="135"/>
      <c r="H182" s="73"/>
    </row>
    <row r="183" hidden="1" spans="1:8">
      <c r="A183" s="96"/>
      <c r="B183" s="73"/>
      <c r="C183" s="73"/>
      <c r="D183" s="73"/>
      <c r="E183" s="96"/>
      <c r="F183" s="77"/>
      <c r="G183" s="135"/>
      <c r="H183" s="73"/>
    </row>
    <row r="184" hidden="1" spans="1:8">
      <c r="A184" s="96"/>
      <c r="B184" s="73"/>
      <c r="C184" s="73"/>
      <c r="D184" s="73"/>
      <c r="E184" s="96"/>
      <c r="F184" s="77"/>
      <c r="G184" s="135"/>
      <c r="H184" s="73"/>
    </row>
    <row r="185" spans="1:8">
      <c r="A185" s="96"/>
      <c r="B185" s="73"/>
      <c r="C185" s="73"/>
      <c r="D185" s="73"/>
      <c r="E185" s="96"/>
      <c r="F185" s="77"/>
      <c r="G185" s="135"/>
      <c r="H185" s="73"/>
    </row>
    <row r="186" spans="1:8">
      <c r="A186" s="96"/>
      <c r="B186" s="73"/>
      <c r="C186" s="73"/>
      <c r="D186" s="73"/>
      <c r="E186" s="96"/>
      <c r="F186" s="77"/>
      <c r="G186" s="135"/>
      <c r="H186" s="73"/>
    </row>
    <row r="187" spans="1:8">
      <c r="A187" s="96"/>
      <c r="B187" s="73"/>
      <c r="C187" s="73"/>
      <c r="D187" s="73"/>
      <c r="E187" s="96"/>
      <c r="F187" s="77"/>
      <c r="G187" s="135"/>
      <c r="H187" s="73"/>
    </row>
    <row r="188" spans="1:8">
      <c r="A188" s="96"/>
      <c r="B188" s="73"/>
      <c r="C188" s="73"/>
      <c r="D188" s="73"/>
      <c r="E188" s="96"/>
      <c r="F188" s="77"/>
      <c r="G188" s="135"/>
      <c r="H188" s="73"/>
    </row>
    <row r="189" spans="1:8">
      <c r="A189" s="96"/>
      <c r="B189" s="73"/>
      <c r="C189" s="73"/>
      <c r="D189" s="73"/>
      <c r="E189" s="96"/>
      <c r="F189" s="77"/>
      <c r="G189" s="135"/>
      <c r="H189" s="73"/>
    </row>
    <row r="190" spans="1:8">
      <c r="A190" s="96"/>
      <c r="B190" s="73"/>
      <c r="C190" s="73"/>
      <c r="D190" s="73"/>
      <c r="E190" s="96"/>
      <c r="F190" s="77"/>
      <c r="G190" s="135"/>
      <c r="H190" s="73"/>
    </row>
    <row r="191" spans="1:8">
      <c r="A191" s="96"/>
      <c r="B191" s="73"/>
      <c r="C191" s="73"/>
      <c r="D191" s="73"/>
      <c r="E191" s="96"/>
      <c r="F191" s="77"/>
      <c r="G191" s="135"/>
      <c r="H191" s="73"/>
    </row>
    <row r="192" spans="1:8">
      <c r="A192" s="96"/>
      <c r="B192" s="73"/>
      <c r="C192" s="73"/>
      <c r="D192" s="73"/>
      <c r="E192" s="96"/>
      <c r="F192" s="77"/>
      <c r="G192" s="135"/>
      <c r="H192" s="73"/>
    </row>
    <row r="193" spans="1:8">
      <c r="A193" s="96"/>
      <c r="B193" s="73"/>
      <c r="C193" s="73"/>
      <c r="D193" s="73"/>
      <c r="E193" s="96"/>
      <c r="F193" s="77"/>
      <c r="G193" s="135"/>
      <c r="H193" s="73"/>
    </row>
    <row r="194" spans="1:8">
      <c r="A194" s="96"/>
      <c r="B194" s="73"/>
      <c r="C194" s="73"/>
      <c r="D194" s="73"/>
      <c r="E194" s="96"/>
      <c r="F194" s="77"/>
      <c r="G194" s="135"/>
      <c r="H194" s="73"/>
    </row>
    <row r="195" spans="1:8">
      <c r="A195" s="96"/>
      <c r="B195" s="73"/>
      <c r="C195" s="73"/>
      <c r="D195" s="73"/>
      <c r="E195" s="96"/>
      <c r="F195" s="77"/>
      <c r="G195" s="135"/>
      <c r="H195" s="73"/>
    </row>
    <row r="196" spans="1:8">
      <c r="A196" s="96"/>
      <c r="B196" s="73"/>
      <c r="C196" s="73"/>
      <c r="D196" s="73"/>
      <c r="E196" s="96"/>
      <c r="F196" s="77"/>
      <c r="G196" s="135"/>
      <c r="H196" s="73"/>
    </row>
    <row r="197" spans="1:8">
      <c r="A197" s="96"/>
      <c r="B197" s="73"/>
      <c r="C197" s="73"/>
      <c r="D197" s="73"/>
      <c r="E197" s="96"/>
      <c r="F197" s="77"/>
      <c r="G197" s="135"/>
      <c r="H197" s="73"/>
    </row>
    <row r="198" spans="1:8">
      <c r="A198" s="96"/>
      <c r="B198" s="73"/>
      <c r="C198" s="73"/>
      <c r="D198" s="73"/>
      <c r="E198" s="96"/>
      <c r="F198" s="77"/>
      <c r="G198" s="135"/>
      <c r="H198" s="73"/>
    </row>
    <row r="199" spans="1:8">
      <c r="A199" s="96"/>
      <c r="B199" s="73"/>
      <c r="C199" s="73"/>
      <c r="D199" s="73"/>
      <c r="E199" s="96"/>
      <c r="F199" s="77"/>
      <c r="G199" s="135"/>
      <c r="H199" s="73"/>
    </row>
    <row r="200" hidden="1" spans="1:8">
      <c r="A200" s="96"/>
      <c r="B200" s="73"/>
      <c r="C200" s="73"/>
      <c r="D200" s="73"/>
      <c r="E200" s="96"/>
      <c r="F200" s="77"/>
      <c r="G200" s="135"/>
      <c r="H200" s="73"/>
    </row>
    <row r="201" hidden="1" spans="1:8">
      <c r="A201" s="96"/>
      <c r="B201" s="73"/>
      <c r="C201" s="73"/>
      <c r="D201" s="73"/>
      <c r="E201" s="96"/>
      <c r="F201" s="77"/>
      <c r="G201" s="135"/>
      <c r="H201" s="73"/>
    </row>
    <row r="202" hidden="1" spans="1:8">
      <c r="A202" s="96"/>
      <c r="B202" s="73"/>
      <c r="C202" s="73"/>
      <c r="D202" s="73"/>
      <c r="E202" s="96"/>
      <c r="F202" s="77"/>
      <c r="G202" s="135"/>
      <c r="H202" s="73"/>
    </row>
    <row r="203" spans="1:8">
      <c r="A203" s="96"/>
      <c r="B203" s="73"/>
      <c r="C203" s="73"/>
      <c r="D203" s="73"/>
      <c r="E203" s="96"/>
      <c r="F203" s="77"/>
      <c r="G203" s="135"/>
      <c r="H203" s="73"/>
    </row>
    <row r="204" spans="1:8">
      <c r="A204" s="96"/>
      <c r="B204" s="73"/>
      <c r="C204" s="73"/>
      <c r="D204" s="73"/>
      <c r="E204" s="96"/>
      <c r="F204" s="77"/>
      <c r="G204" s="135"/>
      <c r="H204" s="73"/>
    </row>
    <row r="205" spans="1:8">
      <c r="A205" s="96"/>
      <c r="B205" s="73"/>
      <c r="C205" s="73"/>
      <c r="D205" s="73"/>
      <c r="E205" s="96"/>
      <c r="F205" s="77"/>
      <c r="G205" s="135"/>
      <c r="H205" s="73"/>
    </row>
    <row r="206" spans="1:8">
      <c r="A206" s="96"/>
      <c r="B206" s="73"/>
      <c r="C206" s="73"/>
      <c r="D206" s="73"/>
      <c r="E206" s="96"/>
      <c r="F206" s="77"/>
      <c r="G206" s="135"/>
      <c r="H206" s="73"/>
    </row>
    <row r="207" spans="1:8">
      <c r="A207" s="96"/>
      <c r="B207" s="73"/>
      <c r="C207" s="73"/>
      <c r="D207" s="73"/>
      <c r="E207" s="96"/>
      <c r="F207" s="77"/>
      <c r="G207" s="135"/>
      <c r="H207" s="73"/>
    </row>
    <row r="208" spans="1:8">
      <c r="A208" s="96"/>
      <c r="B208" s="73"/>
      <c r="C208" s="73"/>
      <c r="D208" s="73"/>
      <c r="E208" s="96"/>
      <c r="F208" s="77"/>
      <c r="G208" s="135"/>
      <c r="H208" s="73"/>
    </row>
    <row r="209" spans="1:8">
      <c r="A209" s="96"/>
      <c r="B209" s="73"/>
      <c r="C209" s="73"/>
      <c r="D209" s="73"/>
      <c r="E209" s="96"/>
      <c r="F209" s="77"/>
      <c r="G209" s="135"/>
      <c r="H209" s="73"/>
    </row>
    <row r="210" spans="1:8">
      <c r="A210" s="96"/>
      <c r="B210" s="73"/>
      <c r="C210" s="73"/>
      <c r="D210" s="73"/>
      <c r="E210" s="96"/>
      <c r="F210" s="77"/>
      <c r="G210" s="135"/>
      <c r="H210" s="73"/>
    </row>
    <row r="211" spans="1:8">
      <c r="A211" s="96"/>
      <c r="B211" s="73"/>
      <c r="C211" s="73"/>
      <c r="D211" s="73"/>
      <c r="E211" s="96"/>
      <c r="F211" s="77"/>
      <c r="G211" s="135"/>
      <c r="H211" s="73"/>
    </row>
    <row r="212" spans="1:8">
      <c r="A212" s="96"/>
      <c r="B212" s="73"/>
      <c r="C212" s="73"/>
      <c r="D212" s="73"/>
      <c r="E212" s="96"/>
      <c r="F212" s="77"/>
      <c r="G212" s="135"/>
      <c r="H212" s="73"/>
    </row>
    <row r="213" spans="1:8">
      <c r="A213" s="96"/>
      <c r="B213" s="73"/>
      <c r="C213" s="73"/>
      <c r="D213" s="73"/>
      <c r="E213" s="96"/>
      <c r="F213" s="77"/>
      <c r="G213" s="135"/>
      <c r="H213" s="73"/>
    </row>
    <row r="214" spans="1:8">
      <c r="A214" s="96"/>
      <c r="B214" s="73"/>
      <c r="C214" s="73"/>
      <c r="D214" s="73"/>
      <c r="E214" s="96"/>
      <c r="F214" s="77"/>
      <c r="G214" s="135"/>
      <c r="H214" s="73"/>
    </row>
    <row r="215" spans="1:8">
      <c r="A215" s="96"/>
      <c r="B215" s="73"/>
      <c r="C215" s="73"/>
      <c r="D215" s="73"/>
      <c r="E215" s="96"/>
      <c r="F215" s="77"/>
      <c r="G215" s="135"/>
      <c r="H215" s="73"/>
    </row>
    <row r="216" spans="1:8">
      <c r="A216" s="96"/>
      <c r="B216" s="73"/>
      <c r="C216" s="73"/>
      <c r="D216" s="73"/>
      <c r="E216" s="96"/>
      <c r="F216" s="77"/>
      <c r="G216" s="135"/>
      <c r="H216" s="73"/>
    </row>
    <row r="217" spans="1:8">
      <c r="A217" s="96"/>
      <c r="B217" s="73"/>
      <c r="C217" s="73"/>
      <c r="D217" s="73"/>
      <c r="E217" s="96"/>
      <c r="F217" s="77"/>
      <c r="G217" s="135"/>
      <c r="H217" s="73"/>
    </row>
    <row r="218" spans="1:8">
      <c r="A218" s="96"/>
      <c r="B218" s="73"/>
      <c r="C218" s="73"/>
      <c r="D218" s="73"/>
      <c r="E218" s="96"/>
      <c r="F218" s="77"/>
      <c r="G218" s="135"/>
      <c r="H218" s="73"/>
    </row>
    <row r="219" spans="1:8">
      <c r="A219" s="96"/>
      <c r="B219" s="73"/>
      <c r="C219" s="73"/>
      <c r="D219" s="73"/>
      <c r="E219" s="96"/>
      <c r="F219" s="77"/>
      <c r="G219" s="135"/>
      <c r="H219" s="73"/>
    </row>
    <row r="220" spans="1:8">
      <c r="A220" s="96"/>
      <c r="B220" s="73"/>
      <c r="C220" s="73"/>
      <c r="D220" s="73"/>
      <c r="E220" s="96"/>
      <c r="F220" s="77"/>
      <c r="G220" s="135"/>
      <c r="H220" s="73"/>
    </row>
    <row r="221" spans="1:8">
      <c r="A221" s="96"/>
      <c r="B221" s="73"/>
      <c r="C221" s="73"/>
      <c r="D221" s="73"/>
      <c r="E221" s="96"/>
      <c r="F221" s="77"/>
      <c r="G221" s="135"/>
      <c r="H221" s="73"/>
    </row>
    <row r="222" spans="1:8">
      <c r="A222" s="96"/>
      <c r="B222" s="73"/>
      <c r="C222" s="73"/>
      <c r="D222" s="73"/>
      <c r="E222" s="96"/>
      <c r="F222" s="77"/>
      <c r="G222" s="135"/>
      <c r="H222" s="73"/>
    </row>
    <row r="223" spans="1:8">
      <c r="A223" s="96"/>
      <c r="B223" s="73"/>
      <c r="C223" s="73"/>
      <c r="D223" s="73"/>
      <c r="E223" s="96"/>
      <c r="F223" s="77"/>
      <c r="G223" s="135"/>
      <c r="H223" s="73"/>
    </row>
    <row r="224" spans="1:8">
      <c r="A224" s="96"/>
      <c r="B224" s="73"/>
      <c r="C224" s="73"/>
      <c r="D224" s="73"/>
      <c r="E224" s="96"/>
      <c r="F224" s="77"/>
      <c r="G224" s="135"/>
      <c r="H224" s="73"/>
    </row>
    <row r="225" spans="1:8">
      <c r="A225" s="96"/>
      <c r="B225" s="73"/>
      <c r="C225" s="73"/>
      <c r="D225" s="73"/>
      <c r="E225" s="96"/>
      <c r="F225" s="77"/>
      <c r="G225" s="135"/>
      <c r="H225" s="73"/>
    </row>
    <row r="226" spans="1:8">
      <c r="A226" s="96"/>
      <c r="B226" s="73"/>
      <c r="C226" s="73"/>
      <c r="D226" s="73"/>
      <c r="E226" s="96"/>
      <c r="F226" s="77"/>
      <c r="G226" s="135"/>
      <c r="H226" s="73"/>
    </row>
    <row r="227" spans="1:8">
      <c r="A227" s="96"/>
      <c r="B227" s="73"/>
      <c r="C227" s="73"/>
      <c r="D227" s="73"/>
      <c r="E227" s="96"/>
      <c r="F227" s="77"/>
      <c r="G227" s="135"/>
      <c r="H227" s="73"/>
    </row>
    <row r="228" spans="1:8">
      <c r="A228" s="96"/>
      <c r="B228" s="73"/>
      <c r="C228" s="73"/>
      <c r="D228" s="73"/>
      <c r="E228" s="96"/>
      <c r="F228" s="77"/>
      <c r="G228" s="135"/>
      <c r="H228" s="73"/>
    </row>
    <row r="229" spans="1:8">
      <c r="A229" s="96"/>
      <c r="B229" s="73"/>
      <c r="C229" s="73"/>
      <c r="D229" s="73"/>
      <c r="E229" s="96"/>
      <c r="F229" s="77"/>
      <c r="G229" s="135"/>
      <c r="H229" s="73"/>
    </row>
    <row r="230" hidden="1" spans="1:8">
      <c r="A230" s="96"/>
      <c r="B230" s="73"/>
      <c r="C230" s="73"/>
      <c r="D230" s="73"/>
      <c r="E230" s="96"/>
      <c r="F230" s="77"/>
      <c r="G230" s="135"/>
      <c r="H230" s="73"/>
    </row>
    <row r="231" hidden="1" spans="1:8">
      <c r="A231" s="96"/>
      <c r="B231" s="73"/>
      <c r="C231" s="73"/>
      <c r="D231" s="73"/>
      <c r="E231" s="96"/>
      <c r="F231" s="77"/>
      <c r="G231" s="135"/>
      <c r="H231" s="73"/>
    </row>
    <row r="232" hidden="1" spans="1:8">
      <c r="A232" s="96"/>
      <c r="B232" s="73"/>
      <c r="C232" s="73"/>
      <c r="D232" s="73"/>
      <c r="E232" s="96"/>
      <c r="F232" s="77"/>
      <c r="G232" s="135"/>
      <c r="H232" s="73"/>
    </row>
    <row r="233" spans="1:8">
      <c r="A233" s="96"/>
      <c r="B233" s="73"/>
      <c r="C233" s="73"/>
      <c r="D233" s="73"/>
      <c r="E233" s="96"/>
      <c r="F233" s="77"/>
      <c r="G233" s="135"/>
      <c r="H233" s="73"/>
    </row>
    <row r="234" spans="1:8">
      <c r="A234" s="96"/>
      <c r="B234" s="73"/>
      <c r="C234" s="73"/>
      <c r="D234" s="73"/>
      <c r="E234" s="96"/>
      <c r="F234" s="77"/>
      <c r="G234" s="135"/>
      <c r="H234" s="73"/>
    </row>
    <row r="235" spans="1:8">
      <c r="A235" s="96"/>
      <c r="B235" s="73"/>
      <c r="C235" s="73"/>
      <c r="D235" s="73"/>
      <c r="E235" s="96"/>
      <c r="F235" s="77"/>
      <c r="G235" s="135"/>
      <c r="H235" s="73"/>
    </row>
    <row r="236" spans="1:8">
      <c r="A236" s="96"/>
      <c r="B236" s="73"/>
      <c r="C236" s="73"/>
      <c r="D236" s="73"/>
      <c r="E236" s="96"/>
      <c r="F236" s="77"/>
      <c r="G236" s="135"/>
      <c r="H236" s="73"/>
    </row>
    <row r="237" spans="1:8">
      <c r="A237" s="96"/>
      <c r="B237" s="73"/>
      <c r="C237" s="73"/>
      <c r="D237" s="73"/>
      <c r="E237" s="96"/>
      <c r="F237" s="77"/>
      <c r="G237" s="135"/>
      <c r="H237" s="73"/>
    </row>
    <row r="238" spans="1:8">
      <c r="A238" s="96"/>
      <c r="B238" s="73"/>
      <c r="C238" s="73"/>
      <c r="D238" s="73"/>
      <c r="E238" s="96"/>
      <c r="F238" s="77"/>
      <c r="G238" s="135"/>
      <c r="H238" s="73"/>
    </row>
    <row r="239" spans="1:8">
      <c r="A239" s="96"/>
      <c r="B239" s="73"/>
      <c r="C239" s="73"/>
      <c r="D239" s="73"/>
      <c r="E239" s="96"/>
      <c r="F239" s="77"/>
      <c r="G239" s="135"/>
      <c r="H239" s="73"/>
    </row>
    <row r="240" spans="1:8">
      <c r="A240" s="96"/>
      <c r="B240" s="73"/>
      <c r="C240" s="73"/>
      <c r="D240" s="73"/>
      <c r="E240" s="96"/>
      <c r="F240" s="77"/>
      <c r="G240" s="135"/>
      <c r="H240" s="73"/>
    </row>
    <row r="241" spans="1:8">
      <c r="A241" s="96"/>
      <c r="B241" s="73"/>
      <c r="C241" s="73"/>
      <c r="D241" s="73"/>
      <c r="E241" s="96"/>
      <c r="F241" s="77"/>
      <c r="G241" s="135"/>
      <c r="H241" s="73"/>
    </row>
    <row r="242" spans="1:8">
      <c r="A242" s="96"/>
      <c r="B242" s="73"/>
      <c r="C242" s="73"/>
      <c r="D242" s="73"/>
      <c r="E242" s="96"/>
      <c r="F242" s="77"/>
      <c r="G242" s="135"/>
      <c r="H242" s="73"/>
    </row>
    <row r="243" spans="1:8">
      <c r="A243" s="96"/>
      <c r="B243" s="73"/>
      <c r="C243" s="73"/>
      <c r="D243" s="73"/>
      <c r="E243" s="96"/>
      <c r="F243" s="77"/>
      <c r="G243" s="135"/>
      <c r="H243" s="73"/>
    </row>
    <row r="244" spans="1:8">
      <c r="A244" s="96"/>
      <c r="B244" s="73"/>
      <c r="C244" s="73"/>
      <c r="D244" s="73"/>
      <c r="E244" s="96"/>
      <c r="F244" s="77"/>
      <c r="G244" s="135"/>
      <c r="H244" s="73"/>
    </row>
    <row r="245" spans="1:8">
      <c r="A245" s="96"/>
      <c r="B245" s="73"/>
      <c r="C245" s="73"/>
      <c r="D245" s="73"/>
      <c r="E245" s="96"/>
      <c r="F245" s="77"/>
      <c r="G245" s="135"/>
      <c r="H245" s="73"/>
    </row>
    <row r="246" spans="1:8">
      <c r="A246" s="96"/>
      <c r="B246" s="73"/>
      <c r="C246" s="73"/>
      <c r="D246" s="73"/>
      <c r="E246" s="96"/>
      <c r="F246" s="77"/>
      <c r="G246" s="135"/>
      <c r="H246" s="73"/>
    </row>
    <row r="247" spans="1:8">
      <c r="A247" s="96"/>
      <c r="B247" s="73"/>
      <c r="C247" s="73"/>
      <c r="D247" s="73"/>
      <c r="E247" s="96"/>
      <c r="F247" s="77"/>
      <c r="G247" s="135"/>
      <c r="H247" s="73"/>
    </row>
    <row r="248" hidden="1" spans="1:8">
      <c r="A248" s="96"/>
      <c r="B248" s="73"/>
      <c r="C248" s="73"/>
      <c r="D248" s="73"/>
      <c r="E248" s="96"/>
      <c r="F248" s="77"/>
      <c r="G248" s="135"/>
      <c r="H248" s="73"/>
    </row>
    <row r="249" hidden="1" spans="1:8">
      <c r="A249" s="96"/>
      <c r="B249" s="73"/>
      <c r="C249" s="73"/>
      <c r="D249" s="73"/>
      <c r="E249" s="96"/>
      <c r="F249" s="77"/>
      <c r="G249" s="135"/>
      <c r="H249" s="73"/>
    </row>
    <row r="250" hidden="1" spans="1:8">
      <c r="A250" s="96"/>
      <c r="B250" s="73"/>
      <c r="C250" s="73"/>
      <c r="D250" s="73"/>
      <c r="E250" s="96"/>
      <c r="F250" s="77"/>
      <c r="G250" s="135"/>
      <c r="H250" s="73"/>
    </row>
    <row r="251" spans="1:8">
      <c r="A251" s="96"/>
      <c r="B251" s="73"/>
      <c r="C251" s="73"/>
      <c r="D251" s="73"/>
      <c r="E251" s="96"/>
      <c r="F251" s="77"/>
      <c r="G251" s="135"/>
      <c r="H251" s="73"/>
    </row>
    <row r="252" spans="1:8">
      <c r="A252" s="96"/>
      <c r="B252" s="73"/>
      <c r="C252" s="73"/>
      <c r="D252" s="73"/>
      <c r="E252" s="96"/>
      <c r="F252" s="77"/>
      <c r="G252" s="135"/>
      <c r="H252" s="73"/>
    </row>
    <row r="253" spans="1:8">
      <c r="A253" s="96"/>
      <c r="B253" s="73"/>
      <c r="C253" s="73"/>
      <c r="D253" s="73"/>
      <c r="E253" s="96"/>
      <c r="F253" s="77"/>
      <c r="G253" s="135"/>
      <c r="H253" s="73"/>
    </row>
    <row r="254" spans="1:8">
      <c r="A254" s="96"/>
      <c r="B254" s="73"/>
      <c r="C254" s="73"/>
      <c r="D254" s="73"/>
      <c r="E254" s="96"/>
      <c r="F254" s="77"/>
      <c r="G254" s="135"/>
      <c r="H254" s="73"/>
    </row>
    <row r="255" spans="1:8">
      <c r="A255" s="96"/>
      <c r="B255" s="73"/>
      <c r="C255" s="73"/>
      <c r="D255" s="73"/>
      <c r="E255" s="96"/>
      <c r="F255" s="77"/>
      <c r="G255" s="135"/>
      <c r="H255" s="73"/>
    </row>
    <row r="256" spans="1:8">
      <c r="A256" s="96"/>
      <c r="B256" s="73"/>
      <c r="C256" s="73"/>
      <c r="D256" s="73"/>
      <c r="E256" s="96"/>
      <c r="F256" s="77"/>
      <c r="G256" s="135"/>
      <c r="H256" s="73"/>
    </row>
    <row r="257" spans="1:8">
      <c r="A257" s="96"/>
      <c r="B257" s="73"/>
      <c r="C257" s="73"/>
      <c r="D257" s="73"/>
      <c r="E257" s="96"/>
      <c r="F257" s="77"/>
      <c r="G257" s="135"/>
      <c r="H257" s="73"/>
    </row>
    <row r="258" spans="1:8">
      <c r="A258" s="96"/>
      <c r="B258" s="73"/>
      <c r="C258" s="73"/>
      <c r="D258" s="73"/>
      <c r="E258" s="96"/>
      <c r="F258" s="77"/>
      <c r="G258" s="135"/>
      <c r="H258" s="73"/>
    </row>
    <row r="259" spans="1:8">
      <c r="A259" s="96"/>
      <c r="B259" s="73"/>
      <c r="C259" s="73"/>
      <c r="D259" s="73"/>
      <c r="E259" s="96"/>
      <c r="F259" s="77"/>
      <c r="G259" s="135"/>
      <c r="H259" s="73"/>
    </row>
    <row r="260" spans="1:8">
      <c r="A260" s="96"/>
      <c r="B260" s="73"/>
      <c r="C260" s="73"/>
      <c r="D260" s="73"/>
      <c r="E260" s="96"/>
      <c r="F260" s="77"/>
      <c r="G260" s="135"/>
      <c r="H260" s="73"/>
    </row>
    <row r="261" spans="1:8">
      <c r="A261" s="96"/>
      <c r="B261" s="73"/>
      <c r="C261" s="73"/>
      <c r="D261" s="73"/>
      <c r="E261" s="96"/>
      <c r="F261" s="77"/>
      <c r="G261" s="135"/>
      <c r="H261" s="73"/>
    </row>
    <row r="262" ht="18.75" customHeight="1" spans="1:8">
      <c r="A262" s="96"/>
      <c r="B262" s="73"/>
      <c r="C262" s="73"/>
      <c r="D262" s="73"/>
      <c r="E262" s="96"/>
      <c r="F262" s="77"/>
      <c r="G262" s="135"/>
      <c r="H262" s="73"/>
    </row>
    <row r="263" spans="1:8">
      <c r="A263" s="96"/>
      <c r="B263" s="73"/>
      <c r="C263" s="73"/>
      <c r="D263" s="73"/>
      <c r="E263" s="96"/>
      <c r="F263" s="77"/>
      <c r="G263" s="135"/>
      <c r="H263" s="73"/>
    </row>
    <row r="264" spans="1:8">
      <c r="A264" s="96"/>
      <c r="B264" s="73"/>
      <c r="C264" s="73"/>
      <c r="D264" s="73"/>
      <c r="E264" s="96"/>
      <c r="F264" s="77"/>
      <c r="G264" s="135"/>
      <c r="H264" s="73"/>
    </row>
    <row r="265" spans="1:8">
      <c r="A265" s="96"/>
      <c r="B265" s="73"/>
      <c r="C265" s="73"/>
      <c r="D265" s="73"/>
      <c r="E265" s="96"/>
      <c r="F265" s="77"/>
      <c r="G265" s="135"/>
      <c r="H265" s="73"/>
    </row>
    <row r="266" spans="1:8">
      <c r="A266" s="96"/>
      <c r="B266" s="73"/>
      <c r="C266" s="73"/>
      <c r="D266" s="73"/>
      <c r="E266" s="96"/>
      <c r="F266" s="77"/>
      <c r="G266" s="135"/>
      <c r="H266" s="73"/>
    </row>
    <row r="267" spans="1:8">
      <c r="A267" s="96"/>
      <c r="B267" s="73"/>
      <c r="C267" s="73"/>
      <c r="D267" s="73"/>
      <c r="E267" s="96"/>
      <c r="F267" s="77"/>
      <c r="G267" s="135"/>
      <c r="H267" s="73"/>
    </row>
    <row r="268" spans="1:8">
      <c r="A268" s="96"/>
      <c r="B268" s="73"/>
      <c r="C268" s="73"/>
      <c r="D268" s="73"/>
      <c r="E268" s="96"/>
      <c r="F268" s="77"/>
      <c r="G268" s="135"/>
      <c r="H268" s="73"/>
    </row>
    <row r="269" spans="1:8">
      <c r="A269" s="96"/>
      <c r="B269" s="73"/>
      <c r="C269" s="73"/>
      <c r="D269" s="73"/>
      <c r="E269" s="96"/>
      <c r="F269" s="77"/>
      <c r="G269" s="135"/>
      <c r="H269" s="73"/>
    </row>
    <row r="270" spans="1:8">
      <c r="A270" s="96"/>
      <c r="B270" s="73"/>
      <c r="C270" s="73"/>
      <c r="D270" s="73"/>
      <c r="E270" s="96"/>
      <c r="F270" s="77"/>
      <c r="G270" s="135"/>
      <c r="H270" s="73"/>
    </row>
    <row r="271" spans="1:8">
      <c r="A271" s="96"/>
      <c r="B271" s="73"/>
      <c r="C271" s="73"/>
      <c r="D271" s="73"/>
      <c r="E271" s="96"/>
      <c r="F271" s="77"/>
      <c r="G271" s="135"/>
      <c r="H271" s="73"/>
    </row>
    <row r="272" spans="1:8">
      <c r="A272" s="96"/>
      <c r="B272" s="73"/>
      <c r="C272" s="73"/>
      <c r="D272" s="73"/>
      <c r="E272" s="96"/>
      <c r="F272" s="77"/>
      <c r="G272" s="135"/>
      <c r="H272" s="73"/>
    </row>
    <row r="273" spans="1:8">
      <c r="A273" s="96"/>
      <c r="B273" s="73"/>
      <c r="C273" s="73"/>
      <c r="D273" s="73"/>
      <c r="E273" s="96"/>
      <c r="F273" s="77"/>
      <c r="G273" s="135"/>
      <c r="H273" s="73"/>
    </row>
    <row r="274" spans="1:8">
      <c r="A274" s="96"/>
      <c r="B274" s="73"/>
      <c r="C274" s="73"/>
      <c r="D274" s="73"/>
      <c r="E274" s="96"/>
      <c r="F274" s="77"/>
      <c r="G274" s="135"/>
      <c r="H274" s="73"/>
    </row>
    <row r="275" spans="1:8">
      <c r="A275" s="96"/>
      <c r="B275" s="73"/>
      <c r="C275" s="73"/>
      <c r="D275" s="73"/>
      <c r="E275" s="96"/>
      <c r="F275" s="77"/>
      <c r="G275" s="135"/>
      <c r="H275" s="73"/>
    </row>
    <row r="276" spans="1:8">
      <c r="A276" s="96"/>
      <c r="B276" s="73"/>
      <c r="C276" s="73"/>
      <c r="D276" s="73"/>
      <c r="E276" s="96"/>
      <c r="F276" s="77"/>
      <c r="G276" s="135"/>
      <c r="H276" s="73"/>
    </row>
    <row r="277" spans="1:8">
      <c r="A277" s="96"/>
      <c r="B277" s="73"/>
      <c r="C277" s="73"/>
      <c r="D277" s="73"/>
      <c r="E277" s="96"/>
      <c r="F277" s="77"/>
      <c r="G277" s="135"/>
      <c r="H277" s="73"/>
    </row>
    <row r="278" spans="1:8">
      <c r="A278" s="96"/>
      <c r="B278" s="73"/>
      <c r="C278" s="73"/>
      <c r="D278" s="73"/>
      <c r="E278" s="96"/>
      <c r="F278" s="77"/>
      <c r="G278" s="135"/>
      <c r="H278" s="73"/>
    </row>
    <row r="279" spans="1:8">
      <c r="A279" s="96"/>
      <c r="B279" s="73"/>
      <c r="C279" s="73"/>
      <c r="D279" s="73"/>
      <c r="E279" s="96"/>
      <c r="F279" s="77"/>
      <c r="G279" s="135"/>
      <c r="H279" s="73"/>
    </row>
    <row r="280" ht="18" customHeight="1" spans="1:8">
      <c r="A280" s="96"/>
      <c r="B280" s="73"/>
      <c r="C280" s="73"/>
      <c r="D280" s="73"/>
      <c r="E280" s="96"/>
      <c r="F280" s="77"/>
      <c r="G280" s="135"/>
      <c r="H280" s="73"/>
    </row>
    <row r="281" spans="1:8">
      <c r="A281" s="96"/>
      <c r="B281" s="73"/>
      <c r="C281" s="73"/>
      <c r="D281" s="73"/>
      <c r="E281" s="96"/>
      <c r="F281" s="77"/>
      <c r="G281" s="135"/>
      <c r="H281" s="73"/>
    </row>
    <row r="282" spans="1:8">
      <c r="A282" s="96"/>
      <c r="B282" s="73"/>
      <c r="C282" s="73"/>
      <c r="D282" s="73"/>
      <c r="E282" s="96"/>
      <c r="F282" s="77"/>
      <c r="G282" s="135"/>
      <c r="H282" s="73"/>
    </row>
    <row r="283" spans="1:8">
      <c r="A283" s="96"/>
      <c r="B283" s="73"/>
      <c r="C283" s="73"/>
      <c r="D283" s="73"/>
      <c r="E283" s="96"/>
      <c r="F283" s="77"/>
      <c r="G283" s="135"/>
      <c r="H283" s="73"/>
    </row>
    <row r="284" spans="1:8">
      <c r="A284" s="96"/>
      <c r="B284" s="73"/>
      <c r="C284" s="73"/>
      <c r="D284" s="73"/>
      <c r="E284" s="96"/>
      <c r="F284" s="77"/>
      <c r="G284" s="135"/>
      <c r="H284" s="73"/>
    </row>
    <row r="285" spans="1:8">
      <c r="A285" s="96"/>
      <c r="B285" s="73"/>
      <c r="C285" s="73"/>
      <c r="D285" s="73"/>
      <c r="E285" s="96"/>
      <c r="F285" s="77"/>
      <c r="G285" s="135"/>
      <c r="H285" s="73"/>
    </row>
    <row r="286" spans="1:8">
      <c r="A286" s="96"/>
      <c r="B286" s="73"/>
      <c r="C286" s="73"/>
      <c r="D286" s="73"/>
      <c r="E286" s="96"/>
      <c r="F286" s="77"/>
      <c r="G286" s="135"/>
      <c r="H286" s="73"/>
    </row>
    <row r="287" spans="1:8">
      <c r="A287" s="96"/>
      <c r="B287" s="73"/>
      <c r="C287" s="73"/>
      <c r="D287" s="73"/>
      <c r="E287" s="96"/>
      <c r="F287" s="77"/>
      <c r="G287" s="135"/>
      <c r="H287" s="73"/>
    </row>
    <row r="288" spans="1:8">
      <c r="A288" s="96"/>
      <c r="B288" s="73"/>
      <c r="C288" s="73"/>
      <c r="D288" s="73"/>
      <c r="E288" s="96"/>
      <c r="F288" s="77"/>
      <c r="G288" s="135"/>
      <c r="H288" s="73"/>
    </row>
    <row r="289" spans="1:8">
      <c r="A289" s="96"/>
      <c r="B289" s="73"/>
      <c r="C289" s="73"/>
      <c r="D289" s="73"/>
      <c r="E289" s="96"/>
      <c r="F289" s="77"/>
      <c r="G289" s="135"/>
      <c r="H289" s="73"/>
    </row>
    <row r="290" spans="1:8">
      <c r="A290" s="96"/>
      <c r="B290" s="73"/>
      <c r="C290" s="73"/>
      <c r="D290" s="73"/>
      <c r="E290" s="96"/>
      <c r="F290" s="77"/>
      <c r="G290" s="135"/>
      <c r="H290" s="73"/>
    </row>
    <row r="291" spans="1:8">
      <c r="A291" s="96"/>
      <c r="B291" s="73"/>
      <c r="C291" s="73"/>
      <c r="D291" s="73"/>
      <c r="E291" s="96"/>
      <c r="F291" s="77"/>
      <c r="G291" s="135"/>
      <c r="H291" s="73"/>
    </row>
    <row r="292" spans="1:8">
      <c r="A292" s="96"/>
      <c r="B292" s="73"/>
      <c r="C292" s="73"/>
      <c r="D292" s="73"/>
      <c r="E292" s="96"/>
      <c r="F292" s="77"/>
      <c r="G292" s="135"/>
      <c r="H292" s="73"/>
    </row>
    <row r="293" spans="1:8">
      <c r="A293" s="96"/>
      <c r="B293" s="73"/>
      <c r="C293" s="73"/>
      <c r="D293" s="73"/>
      <c r="E293" s="96"/>
      <c r="F293" s="77"/>
      <c r="G293" s="135"/>
      <c r="H293" s="73"/>
    </row>
    <row r="294" spans="1:8">
      <c r="A294" s="96"/>
      <c r="B294" s="73"/>
      <c r="C294" s="73"/>
      <c r="D294" s="73"/>
      <c r="E294" s="96"/>
      <c r="F294" s="77"/>
      <c r="G294" s="135"/>
      <c r="H294" s="73"/>
    </row>
    <row r="295" ht="19.5" customHeight="1" spans="1:8">
      <c r="A295" s="96"/>
      <c r="B295" s="73"/>
      <c r="C295" s="73"/>
      <c r="D295" s="73"/>
      <c r="E295" s="96"/>
      <c r="F295" s="77"/>
      <c r="G295" s="135"/>
      <c r="H295" s="73"/>
    </row>
    <row r="296" spans="1:8">
      <c r="A296" s="96"/>
      <c r="B296" s="73"/>
      <c r="C296" s="73"/>
      <c r="D296" s="73"/>
      <c r="E296" s="96"/>
      <c r="F296" s="77"/>
      <c r="G296" s="135"/>
      <c r="H296" s="73"/>
    </row>
    <row r="297" spans="1:8">
      <c r="A297" s="96"/>
      <c r="B297" s="73"/>
      <c r="C297" s="73"/>
      <c r="D297" s="73"/>
      <c r="E297" s="96"/>
      <c r="F297" s="77"/>
      <c r="G297" s="135"/>
      <c r="H297" s="73"/>
    </row>
    <row r="298" spans="1:8">
      <c r="A298" s="96"/>
      <c r="B298" s="73"/>
      <c r="C298" s="73"/>
      <c r="D298" s="73"/>
      <c r="E298" s="96"/>
      <c r="F298" s="77"/>
      <c r="G298" s="135"/>
      <c r="H298" s="73"/>
    </row>
    <row r="299" spans="1:8">
      <c r="A299" s="96"/>
      <c r="B299" s="73"/>
      <c r="C299" s="73"/>
      <c r="D299" s="73"/>
      <c r="E299" s="96"/>
      <c r="F299" s="77"/>
      <c r="G299" s="135"/>
      <c r="H299" s="73"/>
    </row>
    <row r="300" spans="1:8">
      <c r="A300" s="96"/>
      <c r="B300" s="73"/>
      <c r="C300" s="73"/>
      <c r="D300" s="73"/>
      <c r="E300" s="96"/>
      <c r="F300" s="77"/>
      <c r="G300" s="135"/>
      <c r="H300" s="73"/>
    </row>
    <row r="301" spans="1:8">
      <c r="A301" s="96"/>
      <c r="B301" s="73"/>
      <c r="C301" s="73"/>
      <c r="D301" s="73"/>
      <c r="E301" s="96"/>
      <c r="F301" s="77"/>
      <c r="G301" s="135"/>
      <c r="H301" s="73"/>
    </row>
    <row r="302" spans="1:8">
      <c r="A302" s="96"/>
      <c r="B302" s="73"/>
      <c r="C302" s="73"/>
      <c r="D302" s="73"/>
      <c r="E302" s="96"/>
      <c r="F302" s="77"/>
      <c r="G302" s="135"/>
      <c r="H302" s="73"/>
    </row>
    <row r="303" spans="1:8">
      <c r="A303" s="96"/>
      <c r="B303" s="73"/>
      <c r="C303" s="73"/>
      <c r="D303" s="73"/>
      <c r="E303" s="96"/>
      <c r="F303" s="77"/>
      <c r="G303" s="135"/>
      <c r="H303" s="73"/>
    </row>
    <row r="304" ht="19.5" customHeight="1" spans="1:8">
      <c r="A304" s="96"/>
      <c r="B304" s="73"/>
      <c r="C304" s="73"/>
      <c r="D304" s="73"/>
      <c r="E304" s="96"/>
      <c r="F304" s="77"/>
      <c r="G304" s="135"/>
      <c r="H304" s="73"/>
    </row>
    <row r="305" spans="1:8">
      <c r="A305" s="96"/>
      <c r="B305" s="73"/>
      <c r="C305" s="73"/>
      <c r="D305" s="73"/>
      <c r="E305" s="96"/>
      <c r="F305" s="77"/>
      <c r="G305" s="135"/>
      <c r="H305" s="73"/>
    </row>
    <row r="306" spans="1:8">
      <c r="A306" s="96"/>
      <c r="B306" s="73"/>
      <c r="C306" s="73"/>
      <c r="D306" s="73"/>
      <c r="E306" s="96"/>
      <c r="F306" s="77"/>
      <c r="G306" s="135"/>
      <c r="H306" s="73"/>
    </row>
    <row r="307" spans="1:8">
      <c r="A307" s="96"/>
      <c r="B307" s="73"/>
      <c r="C307" s="73"/>
      <c r="D307" s="73"/>
      <c r="E307" s="96"/>
      <c r="F307" s="77"/>
      <c r="G307" s="135"/>
      <c r="H307" s="73"/>
    </row>
    <row r="308" spans="1:8">
      <c r="A308" s="96"/>
      <c r="B308" s="73"/>
      <c r="C308" s="73"/>
      <c r="D308" s="73"/>
      <c r="E308" s="96"/>
      <c r="F308" s="77"/>
      <c r="G308" s="135"/>
      <c r="H308" s="73"/>
    </row>
    <row r="309" spans="1:8">
      <c r="A309" s="96"/>
      <c r="B309" s="73"/>
      <c r="C309" s="73"/>
      <c r="D309" s="73"/>
      <c r="E309" s="96"/>
      <c r="F309" s="77"/>
      <c r="G309" s="135"/>
      <c r="H309" s="73"/>
    </row>
    <row r="310" spans="1:8">
      <c r="A310" s="96"/>
      <c r="B310" s="73"/>
      <c r="C310" s="73"/>
      <c r="D310" s="73"/>
      <c r="E310" s="96"/>
      <c r="F310" s="77"/>
      <c r="G310" s="135"/>
      <c r="H310" s="73"/>
    </row>
    <row r="311" spans="1:8">
      <c r="A311" s="96"/>
      <c r="B311" s="73"/>
      <c r="C311" s="73"/>
      <c r="D311" s="73"/>
      <c r="E311" s="96"/>
      <c r="F311" s="77"/>
      <c r="G311" s="135"/>
      <c r="H311" s="73"/>
    </row>
    <row r="312" spans="1:8">
      <c r="A312" s="96"/>
      <c r="B312" s="73"/>
      <c r="C312" s="73"/>
      <c r="D312" s="73"/>
      <c r="E312" s="96"/>
      <c r="F312" s="77"/>
      <c r="G312" s="135"/>
      <c r="H312" s="73"/>
    </row>
    <row r="313" spans="1:8">
      <c r="A313" s="96"/>
      <c r="B313" s="73"/>
      <c r="C313" s="73"/>
      <c r="D313" s="73"/>
      <c r="E313" s="96"/>
      <c r="F313" s="77"/>
      <c r="G313" s="135"/>
      <c r="H313" s="73"/>
    </row>
    <row r="314" spans="1:8">
      <c r="A314" s="96"/>
      <c r="B314" s="73"/>
      <c r="C314" s="73"/>
      <c r="D314" s="73"/>
      <c r="E314" s="96"/>
      <c r="F314" s="77"/>
      <c r="G314" s="135"/>
      <c r="H314" s="73"/>
    </row>
    <row r="315" spans="1:8">
      <c r="A315" s="96"/>
      <c r="B315" s="73"/>
      <c r="C315" s="73"/>
      <c r="D315" s="73"/>
      <c r="E315" s="96"/>
      <c r="F315" s="77"/>
      <c r="G315" s="135"/>
      <c r="H315" s="73"/>
    </row>
    <row r="316" spans="1:8">
      <c r="A316" s="96"/>
      <c r="B316" s="73"/>
      <c r="C316" s="73"/>
      <c r="D316" s="73"/>
      <c r="E316" s="96"/>
      <c r="F316" s="77"/>
      <c r="G316" s="135"/>
      <c r="H316" s="73"/>
    </row>
    <row r="317" ht="18.75" customHeight="1" spans="1:8">
      <c r="A317" s="96"/>
      <c r="B317" s="73"/>
      <c r="C317" s="73"/>
      <c r="D317" s="73"/>
      <c r="E317" s="96"/>
      <c r="F317" s="77"/>
      <c r="G317" s="135"/>
      <c r="H317" s="73"/>
    </row>
    <row r="318" spans="1:8">
      <c r="A318" s="96"/>
      <c r="B318" s="73"/>
      <c r="C318" s="73"/>
      <c r="D318" s="73"/>
      <c r="E318" s="96"/>
      <c r="F318" s="77"/>
      <c r="G318" s="135"/>
      <c r="H318" s="73"/>
    </row>
    <row r="319" spans="1:8">
      <c r="A319" s="96"/>
      <c r="B319" s="73"/>
      <c r="C319" s="73"/>
      <c r="D319" s="73"/>
      <c r="E319" s="96"/>
      <c r="F319" s="77"/>
      <c r="G319" s="135"/>
      <c r="H319" s="73"/>
    </row>
    <row r="320" spans="1:8">
      <c r="A320" s="96"/>
      <c r="B320" s="73"/>
      <c r="C320" s="73"/>
      <c r="D320" s="73"/>
      <c r="E320" s="96"/>
      <c r="F320" s="77"/>
      <c r="G320" s="135"/>
      <c r="H320" s="73"/>
    </row>
    <row r="321" spans="1:8">
      <c r="A321" s="96"/>
      <c r="B321" s="73"/>
      <c r="C321" s="73"/>
      <c r="D321" s="73"/>
      <c r="E321" s="96"/>
      <c r="F321" s="77"/>
      <c r="G321" s="135"/>
      <c r="H321" s="73"/>
    </row>
    <row r="322" spans="1:8">
      <c r="A322" s="96"/>
      <c r="B322" s="73"/>
      <c r="C322" s="73"/>
      <c r="D322" s="73"/>
      <c r="E322" s="96"/>
      <c r="F322" s="77"/>
      <c r="G322" s="135"/>
      <c r="H322" s="73"/>
    </row>
    <row r="323" spans="1:8">
      <c r="A323" s="96"/>
      <c r="B323" s="73"/>
      <c r="C323" s="73"/>
      <c r="D323" s="73"/>
      <c r="E323" s="96"/>
      <c r="F323" s="77"/>
      <c r="G323" s="135"/>
      <c r="H323" s="73"/>
    </row>
    <row r="324" spans="1:8">
      <c r="A324" s="96"/>
      <c r="B324" s="73"/>
      <c r="C324" s="73"/>
      <c r="D324" s="73"/>
      <c r="E324" s="96"/>
      <c r="F324" s="77"/>
      <c r="G324" s="135"/>
      <c r="H324" s="73"/>
    </row>
    <row r="325" spans="1:8">
      <c r="A325" s="96"/>
      <c r="B325" s="73"/>
      <c r="C325" s="73"/>
      <c r="D325" s="73"/>
      <c r="E325" s="96"/>
      <c r="F325" s="77"/>
      <c r="G325" s="135"/>
      <c r="H325" s="73"/>
    </row>
    <row r="326" spans="1:8">
      <c r="A326" s="96"/>
      <c r="B326" s="73"/>
      <c r="C326" s="73"/>
      <c r="D326" s="73"/>
      <c r="E326" s="96"/>
      <c r="F326" s="77"/>
      <c r="G326" s="135"/>
      <c r="H326" s="73"/>
    </row>
    <row r="327" spans="1:8">
      <c r="A327" s="96"/>
      <c r="B327" s="73"/>
      <c r="C327" s="73"/>
      <c r="D327" s="73"/>
      <c r="E327" s="96"/>
      <c r="F327" s="77"/>
      <c r="G327" s="135"/>
      <c r="H327" s="73"/>
    </row>
    <row r="328" spans="1:8">
      <c r="A328" s="96"/>
      <c r="B328" s="73"/>
      <c r="C328" s="73"/>
      <c r="D328" s="73"/>
      <c r="E328" s="96"/>
      <c r="F328" s="77"/>
      <c r="G328" s="135"/>
      <c r="H328" s="73"/>
    </row>
    <row r="329" spans="1:8">
      <c r="A329" s="96"/>
      <c r="B329" s="73"/>
      <c r="C329" s="73"/>
      <c r="D329" s="73"/>
      <c r="E329" s="96"/>
      <c r="F329" s="77"/>
      <c r="G329" s="135"/>
      <c r="H329" s="73"/>
    </row>
    <row r="330" spans="1:8">
      <c r="A330" s="96"/>
      <c r="B330" s="73"/>
      <c r="C330" s="73"/>
      <c r="D330" s="73"/>
      <c r="E330" s="96"/>
      <c r="F330" s="77"/>
      <c r="G330" s="135"/>
      <c r="H330" s="73"/>
    </row>
    <row r="331" spans="1:8">
      <c r="A331" s="96"/>
      <c r="B331" s="73"/>
      <c r="C331" s="73"/>
      <c r="D331" s="73"/>
      <c r="E331" s="96"/>
      <c r="F331" s="77"/>
      <c r="G331" s="135"/>
      <c r="H331" s="73"/>
    </row>
    <row r="332" ht="21" customHeight="1" spans="1:8">
      <c r="A332" s="96"/>
      <c r="B332" s="73"/>
      <c r="C332" s="73"/>
      <c r="D332" s="73"/>
      <c r="E332" s="96"/>
      <c r="F332" s="77"/>
      <c r="G332" s="135"/>
      <c r="H332" s="73"/>
    </row>
    <row r="333" ht="21" customHeight="1" spans="1:8">
      <c r="A333" s="96"/>
      <c r="B333" s="73"/>
      <c r="C333" s="73"/>
      <c r="D333" s="73"/>
      <c r="E333" s="96"/>
      <c r="F333" s="77"/>
      <c r="G333" s="135"/>
      <c r="H333" s="73"/>
    </row>
    <row r="334" ht="21" customHeight="1" spans="1:8">
      <c r="A334" s="96"/>
      <c r="B334" s="73"/>
      <c r="C334" s="73"/>
      <c r="D334" s="73"/>
      <c r="E334" s="96"/>
      <c r="F334" s="77"/>
      <c r="G334" s="135"/>
      <c r="H334" s="73"/>
    </row>
    <row r="335" spans="1:8">
      <c r="A335" s="96"/>
      <c r="B335" s="73"/>
      <c r="C335" s="73"/>
      <c r="D335" s="73"/>
      <c r="E335" s="96"/>
      <c r="F335" s="77"/>
      <c r="G335" s="135"/>
      <c r="H335" s="73"/>
    </row>
    <row r="336" spans="1:8">
      <c r="A336" s="96"/>
      <c r="B336" s="73"/>
      <c r="C336" s="73"/>
      <c r="D336" s="73"/>
      <c r="E336" s="96"/>
      <c r="F336" s="77"/>
      <c r="G336" s="135"/>
      <c r="H336" s="73"/>
    </row>
    <row r="337" spans="1:8">
      <c r="A337" s="96"/>
      <c r="B337" s="73"/>
      <c r="C337" s="73"/>
      <c r="D337" s="73"/>
      <c r="E337" s="96"/>
      <c r="F337" s="77"/>
      <c r="G337" s="135"/>
      <c r="H337" s="73"/>
    </row>
    <row r="338" spans="1:8">
      <c r="A338" s="96"/>
      <c r="B338" s="73"/>
      <c r="C338" s="73"/>
      <c r="D338" s="73"/>
      <c r="E338" s="96"/>
      <c r="F338" s="77"/>
      <c r="G338" s="135"/>
      <c r="H338" s="73"/>
    </row>
    <row r="339" spans="1:8">
      <c r="A339" s="96"/>
      <c r="B339" s="73"/>
      <c r="C339" s="73"/>
      <c r="D339" s="73"/>
      <c r="E339" s="96"/>
      <c r="F339" s="77"/>
      <c r="G339" s="135"/>
      <c r="H339" s="73"/>
    </row>
    <row r="340" spans="1:8">
      <c r="A340" s="96"/>
      <c r="B340" s="73"/>
      <c r="C340" s="73"/>
      <c r="D340" s="73"/>
      <c r="E340" s="96"/>
      <c r="F340" s="77"/>
      <c r="G340" s="135"/>
      <c r="H340" s="73"/>
    </row>
    <row r="341" spans="1:8">
      <c r="A341" s="96"/>
      <c r="B341" s="73"/>
      <c r="C341" s="73"/>
      <c r="D341" s="73"/>
      <c r="E341" s="96"/>
      <c r="F341" s="77"/>
      <c r="G341" s="135"/>
      <c r="H341" s="73"/>
    </row>
    <row r="342" spans="1:8">
      <c r="A342" s="96"/>
      <c r="B342" s="73"/>
      <c r="C342" s="73"/>
      <c r="D342" s="73"/>
      <c r="E342" s="96"/>
      <c r="F342" s="77"/>
      <c r="G342" s="135"/>
      <c r="H342" s="73"/>
    </row>
    <row r="343" spans="1:8">
      <c r="A343" s="96"/>
      <c r="B343" s="73"/>
      <c r="C343" s="73"/>
      <c r="D343" s="73"/>
      <c r="E343" s="96"/>
      <c r="F343" s="77"/>
      <c r="G343" s="135"/>
      <c r="H343" s="73"/>
    </row>
    <row r="344" spans="1:8">
      <c r="A344" s="96"/>
      <c r="B344" s="73"/>
      <c r="C344" s="73"/>
      <c r="D344" s="73"/>
      <c r="E344" s="96"/>
      <c r="F344" s="77"/>
      <c r="G344" s="135"/>
      <c r="H344" s="73"/>
    </row>
    <row r="345" spans="1:8">
      <c r="A345" s="96"/>
      <c r="B345" s="73"/>
      <c r="C345" s="73"/>
      <c r="D345" s="73"/>
      <c r="E345" s="96"/>
      <c r="F345" s="77"/>
      <c r="G345" s="135"/>
      <c r="H345" s="73"/>
    </row>
    <row r="346" spans="1:8">
      <c r="A346" s="96"/>
      <c r="B346" s="73"/>
      <c r="C346" s="73"/>
      <c r="D346" s="73"/>
      <c r="E346" s="96"/>
      <c r="F346" s="77"/>
      <c r="G346" s="135"/>
      <c r="H346" s="73"/>
    </row>
    <row r="347" spans="1:8">
      <c r="A347" s="96"/>
      <c r="B347" s="73"/>
      <c r="C347" s="73"/>
      <c r="D347" s="73"/>
      <c r="E347" s="96"/>
      <c r="F347" s="77"/>
      <c r="G347" s="135"/>
      <c r="H347" s="73"/>
    </row>
    <row r="348" spans="1:8">
      <c r="A348" s="96"/>
      <c r="B348" s="73"/>
      <c r="C348" s="73"/>
      <c r="D348" s="73"/>
      <c r="E348" s="96"/>
      <c r="F348" s="77"/>
      <c r="G348" s="135"/>
      <c r="H348" s="73"/>
    </row>
    <row r="349" spans="1:8">
      <c r="A349" s="96"/>
      <c r="B349" s="73"/>
      <c r="C349" s="73"/>
      <c r="D349" s="73"/>
      <c r="E349" s="96"/>
      <c r="F349" s="77"/>
      <c r="G349" s="135"/>
      <c r="H349" s="73"/>
    </row>
    <row r="350" spans="1:8">
      <c r="A350" s="96"/>
      <c r="B350" s="73"/>
      <c r="C350" s="73"/>
      <c r="D350" s="73"/>
      <c r="E350" s="96"/>
      <c r="F350" s="77"/>
      <c r="G350" s="135"/>
      <c r="H350" s="73"/>
    </row>
    <row r="351" spans="1:8">
      <c r="A351" s="96"/>
      <c r="B351" s="73"/>
      <c r="C351" s="73"/>
      <c r="D351" s="73"/>
      <c r="E351" s="96"/>
      <c r="F351" s="77"/>
      <c r="G351" s="135"/>
      <c r="H351" s="73"/>
    </row>
    <row r="352" spans="1:8">
      <c r="A352" s="96"/>
      <c r="B352" s="73"/>
      <c r="C352" s="73"/>
      <c r="D352" s="73"/>
      <c r="E352" s="96"/>
      <c r="F352" s="77"/>
      <c r="G352" s="135"/>
      <c r="H352" s="73"/>
    </row>
    <row r="353" spans="1:8">
      <c r="A353" s="96"/>
      <c r="B353" s="73"/>
      <c r="C353" s="73"/>
      <c r="D353" s="73"/>
      <c r="E353" s="96"/>
      <c r="F353" s="77"/>
      <c r="G353" s="135"/>
      <c r="H353" s="73"/>
    </row>
    <row r="354" spans="1:8">
      <c r="A354" s="96"/>
      <c r="B354" s="73"/>
      <c r="C354" s="73"/>
      <c r="D354" s="73"/>
      <c r="E354" s="96"/>
      <c r="F354" s="77"/>
      <c r="G354" s="135"/>
      <c r="H354" s="73"/>
    </row>
    <row r="355" spans="1:8">
      <c r="A355" s="96"/>
      <c r="B355" s="73"/>
      <c r="C355" s="73"/>
      <c r="D355" s="73"/>
      <c r="E355" s="96"/>
      <c r="F355" s="77"/>
      <c r="G355" s="135"/>
      <c r="H355" s="73"/>
    </row>
    <row r="356" spans="1:8">
      <c r="A356" s="96"/>
      <c r="B356" s="73"/>
      <c r="C356" s="73"/>
      <c r="D356" s="73"/>
      <c r="E356" s="96"/>
      <c r="F356" s="77"/>
      <c r="G356" s="135"/>
      <c r="H356" s="73"/>
    </row>
    <row r="357" spans="1:8">
      <c r="A357" s="96"/>
      <c r="B357" s="73"/>
      <c r="C357" s="73"/>
      <c r="D357" s="73"/>
      <c r="E357" s="96"/>
      <c r="F357" s="77"/>
      <c r="G357" s="135"/>
      <c r="H357" s="73"/>
    </row>
    <row r="358" spans="1:8">
      <c r="A358" s="96"/>
      <c r="B358" s="73"/>
      <c r="C358" s="73"/>
      <c r="D358" s="73"/>
      <c r="E358" s="96"/>
      <c r="F358" s="77"/>
      <c r="G358" s="135"/>
      <c r="H358" s="73"/>
    </row>
    <row r="359" spans="1:8">
      <c r="A359" s="96"/>
      <c r="B359" s="73"/>
      <c r="C359" s="73"/>
      <c r="D359" s="73"/>
      <c r="E359" s="96"/>
      <c r="F359" s="77"/>
      <c r="G359" s="135"/>
      <c r="H359" s="73"/>
    </row>
    <row r="360" spans="1:8">
      <c r="A360" s="96"/>
      <c r="B360" s="73"/>
      <c r="C360" s="73"/>
      <c r="D360" s="73"/>
      <c r="E360" s="96"/>
      <c r="F360" s="77"/>
      <c r="G360" s="135"/>
      <c r="H360" s="73"/>
    </row>
    <row r="361" spans="1:8">
      <c r="A361" s="96"/>
      <c r="B361" s="73"/>
      <c r="C361" s="73"/>
      <c r="D361" s="73"/>
      <c r="E361" s="96"/>
      <c r="F361" s="77"/>
      <c r="G361" s="135"/>
      <c r="H361" s="73"/>
    </row>
    <row r="362" spans="1:8">
      <c r="A362" s="96"/>
      <c r="B362" s="73"/>
      <c r="C362" s="73"/>
      <c r="D362" s="73"/>
      <c r="E362" s="96"/>
      <c r="F362" s="77"/>
      <c r="G362" s="135"/>
      <c r="H362" s="73"/>
    </row>
    <row r="363" spans="1:8">
      <c r="A363" s="96"/>
      <c r="B363" s="73"/>
      <c r="C363" s="73"/>
      <c r="D363" s="73"/>
      <c r="E363" s="96"/>
      <c r="F363" s="77"/>
      <c r="G363" s="135"/>
      <c r="H363" s="73"/>
    </row>
    <row r="364" spans="1:8">
      <c r="A364" s="96"/>
      <c r="B364" s="73"/>
      <c r="C364" s="73"/>
      <c r="D364" s="73"/>
      <c r="E364" s="96"/>
      <c r="F364" s="77"/>
      <c r="G364" s="135"/>
      <c r="H364" s="73"/>
    </row>
    <row r="365" spans="1:8">
      <c r="A365" s="96"/>
      <c r="B365" s="73"/>
      <c r="C365" s="73"/>
      <c r="D365" s="73"/>
      <c r="E365" s="96"/>
      <c r="F365" s="77"/>
      <c r="G365" s="135"/>
      <c r="H365" s="73"/>
    </row>
    <row r="366" spans="1:8">
      <c r="A366" s="96"/>
      <c r="B366" s="73"/>
      <c r="C366" s="73"/>
      <c r="D366" s="73"/>
      <c r="E366" s="96"/>
      <c r="F366" s="77"/>
      <c r="G366" s="135"/>
      <c r="H366" s="73"/>
    </row>
    <row r="367" spans="1:8">
      <c r="A367" s="96"/>
      <c r="B367" s="73"/>
      <c r="C367" s="73"/>
      <c r="D367" s="73"/>
      <c r="E367" s="96"/>
      <c r="F367" s="77"/>
      <c r="G367" s="135"/>
      <c r="H367" s="73"/>
    </row>
    <row r="368" spans="1:8">
      <c r="A368" s="96"/>
      <c r="B368" s="73"/>
      <c r="C368" s="73"/>
      <c r="D368" s="73"/>
      <c r="E368" s="96"/>
      <c r="F368" s="77"/>
      <c r="G368" s="135"/>
      <c r="H368" s="73"/>
    </row>
    <row r="369" spans="1:8">
      <c r="A369" s="96"/>
      <c r="B369" s="73"/>
      <c r="C369" s="73"/>
      <c r="D369" s="73"/>
      <c r="E369" s="96"/>
      <c r="F369" s="77"/>
      <c r="G369" s="135"/>
      <c r="H369" s="73"/>
    </row>
    <row r="370" spans="1:8">
      <c r="A370" s="96"/>
      <c r="B370" s="73"/>
      <c r="C370" s="73"/>
      <c r="D370" s="73"/>
      <c r="E370" s="96"/>
      <c r="F370" s="77"/>
      <c r="G370" s="135"/>
      <c r="H370" s="73"/>
    </row>
    <row r="371" spans="1:8">
      <c r="A371" s="96"/>
      <c r="B371" s="73"/>
      <c r="C371" s="73"/>
      <c r="D371" s="73"/>
      <c r="E371" s="96"/>
      <c r="F371" s="77"/>
      <c r="G371" s="135"/>
      <c r="H371" s="73"/>
    </row>
    <row r="372" spans="1:8">
      <c r="A372" s="96"/>
      <c r="B372" s="73"/>
      <c r="C372" s="73"/>
      <c r="D372" s="73"/>
      <c r="E372" s="96"/>
      <c r="F372" s="77"/>
      <c r="G372" s="135"/>
      <c r="H372" s="73"/>
    </row>
    <row r="373" spans="1:8">
      <c r="A373" s="96"/>
      <c r="B373" s="73"/>
      <c r="C373" s="73"/>
      <c r="D373" s="73"/>
      <c r="E373" s="96"/>
      <c r="F373" s="77"/>
      <c r="G373" s="135"/>
      <c r="H373" s="73"/>
    </row>
    <row r="374" spans="1:8">
      <c r="A374" s="96"/>
      <c r="B374" s="73"/>
      <c r="C374" s="73"/>
      <c r="D374" s="73"/>
      <c r="E374" s="96"/>
      <c r="F374" s="77"/>
      <c r="G374" s="135"/>
      <c r="H374" s="73"/>
    </row>
    <row r="375" spans="1:8">
      <c r="A375" s="96"/>
      <c r="B375" s="73"/>
      <c r="C375" s="73"/>
      <c r="D375" s="73"/>
      <c r="E375" s="96"/>
      <c r="F375" s="77"/>
      <c r="G375" s="135"/>
      <c r="H375" s="73"/>
    </row>
    <row r="376" spans="1:8">
      <c r="A376" s="96"/>
      <c r="B376" s="73"/>
      <c r="C376" s="73"/>
      <c r="D376" s="73"/>
      <c r="E376" s="96"/>
      <c r="F376" s="77"/>
      <c r="G376" s="135"/>
      <c r="H376" s="73"/>
    </row>
    <row r="377" spans="1:8">
      <c r="A377" s="96"/>
      <c r="B377" s="73"/>
      <c r="C377" s="73"/>
      <c r="D377" s="73"/>
      <c r="E377" s="96"/>
      <c r="F377" s="77"/>
      <c r="G377" s="135"/>
      <c r="H377" s="73"/>
    </row>
    <row r="378" spans="1:8">
      <c r="A378" s="96"/>
      <c r="B378" s="73"/>
      <c r="C378" s="73"/>
      <c r="D378" s="73"/>
      <c r="E378" s="96"/>
      <c r="F378" s="77"/>
      <c r="G378" s="135"/>
      <c r="H378" s="73"/>
    </row>
    <row r="379" spans="1:8">
      <c r="A379" s="96"/>
      <c r="B379" s="73"/>
      <c r="C379" s="73"/>
      <c r="D379" s="73"/>
      <c r="E379" s="96"/>
      <c r="F379" s="77"/>
      <c r="G379" s="135"/>
      <c r="H379" s="73"/>
    </row>
    <row r="380" spans="1:8">
      <c r="A380" s="96"/>
      <c r="B380" s="73"/>
      <c r="C380" s="73"/>
      <c r="D380" s="73"/>
      <c r="E380" s="96"/>
      <c r="F380" s="77"/>
      <c r="G380" s="135"/>
      <c r="H380" s="73"/>
    </row>
    <row r="381" spans="1:8">
      <c r="A381" s="96"/>
      <c r="B381" s="73"/>
      <c r="C381" s="73"/>
      <c r="D381" s="73"/>
      <c r="E381" s="96"/>
      <c r="F381" s="77"/>
      <c r="G381" s="135"/>
      <c r="H381" s="73"/>
    </row>
    <row r="382" spans="1:8">
      <c r="A382" s="96"/>
      <c r="B382" s="73"/>
      <c r="C382" s="73"/>
      <c r="D382" s="73"/>
      <c r="E382" s="96"/>
      <c r="F382" s="77"/>
      <c r="G382" s="135"/>
      <c r="H382" s="73"/>
    </row>
    <row r="383" spans="1:8">
      <c r="A383" s="96"/>
      <c r="B383" s="73"/>
      <c r="C383" s="73"/>
      <c r="D383" s="73"/>
      <c r="E383" s="96"/>
      <c r="F383" s="77"/>
      <c r="G383" s="135"/>
      <c r="H383" s="73"/>
    </row>
    <row r="384" spans="1:8">
      <c r="A384" s="96"/>
      <c r="B384" s="73"/>
      <c r="C384" s="73"/>
      <c r="D384" s="73"/>
      <c r="E384" s="96"/>
      <c r="F384" s="77"/>
      <c r="G384" s="135"/>
      <c r="H384" s="73"/>
    </row>
    <row r="385" spans="1:8">
      <c r="A385" s="96"/>
      <c r="B385" s="73"/>
      <c r="C385" s="73"/>
      <c r="D385" s="73"/>
      <c r="E385" s="96"/>
      <c r="F385" s="77"/>
      <c r="G385" s="135"/>
      <c r="H385" s="73"/>
    </row>
    <row r="386" spans="1:8">
      <c r="A386" s="96"/>
      <c r="B386" s="73"/>
      <c r="C386" s="73"/>
      <c r="D386" s="73"/>
      <c r="E386" s="96"/>
      <c r="F386" s="77"/>
      <c r="G386" s="135"/>
      <c r="H386" s="73"/>
    </row>
    <row r="387" spans="1:8">
      <c r="A387" s="96"/>
      <c r="B387" s="73"/>
      <c r="C387" s="73"/>
      <c r="D387" s="73"/>
      <c r="E387" s="96"/>
      <c r="F387" s="77"/>
      <c r="G387" s="135"/>
      <c r="H387" s="73"/>
    </row>
    <row r="388" spans="1:8">
      <c r="A388" s="96"/>
      <c r="B388" s="73"/>
      <c r="C388" s="73"/>
      <c r="D388" s="73"/>
      <c r="E388" s="96"/>
      <c r="F388" s="77"/>
      <c r="G388" s="135"/>
      <c r="H388" s="73"/>
    </row>
    <row r="389" spans="1:8">
      <c r="A389" s="96"/>
      <c r="B389" s="73"/>
      <c r="C389" s="73"/>
      <c r="D389" s="73"/>
      <c r="E389" s="96"/>
      <c r="F389" s="77"/>
      <c r="G389" s="135"/>
      <c r="H389" s="73"/>
    </row>
    <row r="390" spans="1:8">
      <c r="A390" s="96"/>
      <c r="B390" s="73"/>
      <c r="C390" s="73"/>
      <c r="D390" s="73"/>
      <c r="E390" s="96"/>
      <c r="F390" s="77"/>
      <c r="G390" s="135"/>
      <c r="H390" s="73"/>
    </row>
    <row r="391" spans="1:8">
      <c r="A391" s="96"/>
      <c r="B391" s="73"/>
      <c r="C391" s="73"/>
      <c r="D391" s="73"/>
      <c r="E391" s="96"/>
      <c r="F391" s="77"/>
      <c r="G391" s="135"/>
      <c r="H391" s="73"/>
    </row>
    <row r="392" spans="1:8">
      <c r="A392" s="96"/>
      <c r="B392" s="73"/>
      <c r="C392" s="73"/>
      <c r="D392" s="73"/>
      <c r="E392" s="96"/>
      <c r="F392" s="77"/>
      <c r="G392" s="135"/>
      <c r="H392" s="73"/>
    </row>
    <row r="393" spans="1:8">
      <c r="A393" s="96"/>
      <c r="B393" s="73"/>
      <c r="C393" s="73"/>
      <c r="D393" s="73"/>
      <c r="E393" s="96"/>
      <c r="F393" s="77"/>
      <c r="G393" s="135"/>
      <c r="H393" s="73"/>
    </row>
    <row r="394" spans="1:8">
      <c r="A394" s="96"/>
      <c r="B394" s="73"/>
      <c r="C394" s="73"/>
      <c r="D394" s="73"/>
      <c r="E394" s="96"/>
      <c r="F394" s="77"/>
      <c r="G394" s="135"/>
      <c r="H394" s="73"/>
    </row>
    <row r="395" spans="1:8">
      <c r="A395" s="96"/>
      <c r="B395" s="73"/>
      <c r="C395" s="73"/>
      <c r="D395" s="73"/>
      <c r="E395" s="96"/>
      <c r="F395" s="77"/>
      <c r="G395" s="135"/>
      <c r="H395" s="73"/>
    </row>
    <row r="396" spans="1:8">
      <c r="A396" s="96"/>
      <c r="B396" s="73"/>
      <c r="C396" s="73"/>
      <c r="D396" s="73"/>
      <c r="E396" s="96"/>
      <c r="F396" s="77"/>
      <c r="G396" s="135"/>
      <c r="H396" s="73"/>
    </row>
    <row r="397" spans="1:8">
      <c r="A397" s="96"/>
      <c r="B397" s="73"/>
      <c r="C397" s="73"/>
      <c r="D397" s="73"/>
      <c r="E397" s="96"/>
      <c r="F397" s="77"/>
      <c r="G397" s="135"/>
      <c r="H397" s="73"/>
    </row>
    <row r="398" spans="1:8">
      <c r="A398" s="96"/>
      <c r="B398" s="73"/>
      <c r="C398" s="73"/>
      <c r="D398" s="73"/>
      <c r="E398" s="96"/>
      <c r="F398" s="77"/>
      <c r="G398" s="135"/>
      <c r="H398" s="73"/>
    </row>
    <row r="399" spans="1:8">
      <c r="A399" s="96"/>
      <c r="B399" s="73"/>
      <c r="C399" s="73"/>
      <c r="D399" s="73"/>
      <c r="E399" s="96"/>
      <c r="F399" s="77"/>
      <c r="G399" s="135"/>
      <c r="H399" s="73"/>
    </row>
    <row r="400" spans="1:8">
      <c r="A400" s="96"/>
      <c r="B400" s="73"/>
      <c r="C400" s="73"/>
      <c r="D400" s="73"/>
      <c r="E400" s="96"/>
      <c r="F400" s="77"/>
      <c r="G400" s="135"/>
      <c r="H400" s="73"/>
    </row>
    <row r="401" spans="1:8">
      <c r="A401" s="96"/>
      <c r="B401" s="73"/>
      <c r="C401" s="73"/>
      <c r="D401" s="73"/>
      <c r="E401" s="96"/>
      <c r="F401" s="77"/>
      <c r="G401" s="135"/>
      <c r="H401" s="73"/>
    </row>
    <row r="402" spans="1:8">
      <c r="A402" s="96"/>
      <c r="B402" s="73"/>
      <c r="C402" s="73"/>
      <c r="D402" s="73"/>
      <c r="E402" s="96"/>
      <c r="F402" s="77"/>
      <c r="G402" s="135"/>
      <c r="H402" s="73"/>
    </row>
    <row r="403" spans="1:8">
      <c r="A403" s="96"/>
      <c r="B403" s="73"/>
      <c r="C403" s="73"/>
      <c r="D403" s="73"/>
      <c r="E403" s="96"/>
      <c r="F403" s="77"/>
      <c r="G403" s="135"/>
      <c r="H403" s="73"/>
    </row>
    <row r="404" spans="1:8">
      <c r="A404" s="96"/>
      <c r="B404" s="73"/>
      <c r="C404" s="73"/>
      <c r="D404" s="73"/>
      <c r="E404" s="96"/>
      <c r="F404" s="77"/>
      <c r="G404" s="135"/>
      <c r="H404" s="73"/>
    </row>
    <row r="405" spans="1:8">
      <c r="A405" s="96"/>
      <c r="B405" s="73"/>
      <c r="C405" s="73"/>
      <c r="D405" s="73"/>
      <c r="E405" s="96"/>
      <c r="F405" s="77"/>
      <c r="G405" s="135"/>
      <c r="H405" s="73"/>
    </row>
    <row r="406" spans="1:8">
      <c r="A406" s="96"/>
      <c r="B406" s="73"/>
      <c r="C406" s="73"/>
      <c r="D406" s="73"/>
      <c r="E406" s="96"/>
      <c r="F406" s="77"/>
      <c r="G406" s="135"/>
      <c r="H406" s="73"/>
    </row>
    <row r="407" spans="1:8">
      <c r="A407" s="96"/>
      <c r="B407" s="73"/>
      <c r="C407" s="73"/>
      <c r="D407" s="73"/>
      <c r="E407" s="96"/>
      <c r="F407" s="77"/>
      <c r="G407" s="135"/>
      <c r="H407" s="73"/>
    </row>
    <row r="408" spans="1:8">
      <c r="A408" s="96"/>
      <c r="B408" s="73"/>
      <c r="C408" s="73"/>
      <c r="D408" s="73"/>
      <c r="E408" s="96"/>
      <c r="F408" s="77"/>
      <c r="G408" s="135"/>
      <c r="H408" s="73"/>
    </row>
    <row r="409" spans="1:8">
      <c r="A409" s="96"/>
      <c r="B409" s="73"/>
      <c r="C409" s="73"/>
      <c r="D409" s="73"/>
      <c r="E409" s="96"/>
      <c r="F409" s="77"/>
      <c r="G409" s="135"/>
      <c r="H409" s="73"/>
    </row>
    <row r="410" spans="1:8">
      <c r="A410" s="96"/>
      <c r="B410" s="73"/>
      <c r="C410" s="73"/>
      <c r="D410" s="73"/>
      <c r="E410" s="96"/>
      <c r="F410" s="77"/>
      <c r="G410" s="135"/>
      <c r="H410" s="73"/>
    </row>
    <row r="411" spans="1:8">
      <c r="A411" s="96"/>
      <c r="B411" s="73"/>
      <c r="C411" s="73"/>
      <c r="D411" s="73"/>
      <c r="E411" s="96"/>
      <c r="F411" s="77"/>
      <c r="G411" s="135"/>
      <c r="H411" s="73"/>
    </row>
    <row r="412" spans="1:8">
      <c r="A412" s="96"/>
      <c r="B412" s="73"/>
      <c r="C412" s="73"/>
      <c r="D412" s="73"/>
      <c r="E412" s="96"/>
      <c r="F412" s="77"/>
      <c r="G412" s="135"/>
      <c r="H412" s="73"/>
    </row>
    <row r="413" spans="1:8">
      <c r="A413" s="96"/>
      <c r="B413" s="73"/>
      <c r="C413" s="73"/>
      <c r="D413" s="73"/>
      <c r="E413" s="96"/>
      <c r="F413" s="77"/>
      <c r="G413" s="135"/>
      <c r="H413" s="73"/>
    </row>
    <row r="414" spans="1:8">
      <c r="A414" s="96"/>
      <c r="B414" s="73"/>
      <c r="C414" s="73"/>
      <c r="D414" s="73"/>
      <c r="E414" s="96"/>
      <c r="F414" s="77"/>
      <c r="G414" s="135"/>
      <c r="H414" s="73"/>
    </row>
  </sheetData>
  <mergeCells count="5">
    <mergeCell ref="A1:H1"/>
    <mergeCell ref="G2:H2"/>
    <mergeCell ref="A3:D3"/>
    <mergeCell ref="E3:H3"/>
    <mergeCell ref="A52:G52"/>
  </mergeCells>
  <printOptions horizontalCentered="1"/>
  <pageMargins left="0.389583333333333" right="0.389583333333333" top="0.790972222222222" bottom="0.790972222222222" header="0.511805555555556" footer="0.511805555555556"/>
  <pageSetup paperSize="9" scale="90" firstPageNumber="16" orientation="landscape" useFirstPageNumber="1" horizontalDpi="600" verticalDpi="600"/>
  <headerFooter alignWithMargins="0" scaleWithDoc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"/>
  <sheetViews>
    <sheetView showZeros="0" workbookViewId="0">
      <pane ySplit="5" topLeftCell="A32" activePane="bottomLeft" state="frozen"/>
      <selection/>
      <selection pane="bottomLeft" activeCell="A3" sqref="A3:E3"/>
    </sheetView>
  </sheetViews>
  <sheetFormatPr defaultColWidth="9" defaultRowHeight="14.25" outlineLevelCol="4"/>
  <cols>
    <col min="1" max="1" width="55.375" style="70" customWidth="1"/>
    <col min="2" max="2" width="16.875" style="74" customWidth="1"/>
    <col min="3" max="3" width="17" style="74" customWidth="1"/>
    <col min="4" max="4" width="15.25" style="74" customWidth="1"/>
    <col min="5" max="5" width="12.5" style="74" customWidth="1"/>
    <col min="6" max="16384" width="9" style="70"/>
  </cols>
  <sheetData>
    <row r="1" s="70" customFormat="1" spans="1:5">
      <c r="A1" s="75" t="s">
        <v>12</v>
      </c>
      <c r="B1" s="76"/>
      <c r="C1" s="76"/>
      <c r="D1" s="76"/>
      <c r="E1" s="76"/>
    </row>
    <row r="2" s="70" customFormat="1" ht="10.5" customHeight="1" spans="1:5">
      <c r="A2" s="75"/>
      <c r="B2" s="76"/>
      <c r="C2" s="76"/>
      <c r="D2" s="76"/>
      <c r="E2" s="76"/>
    </row>
    <row r="3" s="70" customFormat="1" spans="1:5">
      <c r="A3" s="77" t="s">
        <v>556</v>
      </c>
      <c r="B3" s="77"/>
      <c r="C3" s="77"/>
      <c r="D3" s="77"/>
      <c r="E3" s="77"/>
    </row>
    <row r="4" s="71" customFormat="1" ht="15.75" customHeight="1" spans="1:5">
      <c r="A4" s="78" t="s">
        <v>557</v>
      </c>
      <c r="B4" s="79" t="s">
        <v>558</v>
      </c>
      <c r="C4" s="80" t="s">
        <v>559</v>
      </c>
      <c r="D4" s="81"/>
      <c r="E4" s="82" t="s">
        <v>132</v>
      </c>
    </row>
    <row r="5" s="71" customFormat="1" ht="15.75" customHeight="1" spans="1:5">
      <c r="A5" s="78"/>
      <c r="B5" s="83"/>
      <c r="C5" s="82" t="s">
        <v>22</v>
      </c>
      <c r="D5" s="82" t="s">
        <v>103</v>
      </c>
      <c r="E5" s="82"/>
    </row>
    <row r="6" s="72" customFormat="1" ht="21" customHeight="1" spans="1:5">
      <c r="A6" s="84" t="s">
        <v>560</v>
      </c>
      <c r="B6" s="85">
        <f>B32+B39+B45</f>
        <v>83750</v>
      </c>
      <c r="C6" s="85">
        <f>C32+C39+C45</f>
        <v>70410</v>
      </c>
      <c r="D6" s="59">
        <f t="shared" ref="D6:D36" si="0">C6-B6</f>
        <v>-13340</v>
      </c>
      <c r="E6" s="59"/>
    </row>
    <row r="7" s="71" customFormat="1" ht="21" hidden="1" customHeight="1" spans="1:5">
      <c r="A7" s="86" t="s">
        <v>561</v>
      </c>
      <c r="B7" s="48">
        <f>SUM(B8:B13)</f>
        <v>0</v>
      </c>
      <c r="C7" s="48" t="e">
        <f>B7-#REF!</f>
        <v>#REF!</v>
      </c>
      <c r="D7" s="48" t="e">
        <f t="shared" si="0"/>
        <v>#REF!</v>
      </c>
      <c r="E7" s="48"/>
    </row>
    <row r="8" s="71" customFormat="1" ht="21" hidden="1" customHeight="1" spans="1:5">
      <c r="A8" s="86" t="s">
        <v>562</v>
      </c>
      <c r="B8" s="48"/>
      <c r="C8" s="48" t="e">
        <f>B8-#REF!</f>
        <v>#REF!</v>
      </c>
      <c r="D8" s="48" t="e">
        <f t="shared" si="0"/>
        <v>#REF!</v>
      </c>
      <c r="E8" s="48"/>
    </row>
    <row r="9" s="71" customFormat="1" ht="21" hidden="1" customHeight="1" spans="1:5">
      <c r="A9" s="86" t="s">
        <v>563</v>
      </c>
      <c r="B9" s="48"/>
      <c r="C9" s="48" t="e">
        <f>B9-#REF!</f>
        <v>#REF!</v>
      </c>
      <c r="D9" s="48" t="e">
        <f t="shared" si="0"/>
        <v>#REF!</v>
      </c>
      <c r="E9" s="48"/>
    </row>
    <row r="10" s="71" customFormat="1" ht="21" hidden="1" customHeight="1" spans="1:5">
      <c r="A10" s="86" t="s">
        <v>564</v>
      </c>
      <c r="B10" s="48"/>
      <c r="C10" s="48" t="e">
        <f>B10-#REF!</f>
        <v>#REF!</v>
      </c>
      <c r="D10" s="48" t="e">
        <f t="shared" si="0"/>
        <v>#REF!</v>
      </c>
      <c r="E10" s="48"/>
    </row>
    <row r="11" s="71" customFormat="1" ht="21" hidden="1" customHeight="1" spans="1:5">
      <c r="A11" s="86" t="s">
        <v>565</v>
      </c>
      <c r="B11" s="48"/>
      <c r="C11" s="48" t="e">
        <f>B11-#REF!</f>
        <v>#REF!</v>
      </c>
      <c r="D11" s="48" t="e">
        <f t="shared" si="0"/>
        <v>#REF!</v>
      </c>
      <c r="E11" s="48"/>
    </row>
    <row r="12" s="71" customFormat="1" ht="21" hidden="1" customHeight="1" spans="1:5">
      <c r="A12" s="86" t="s">
        <v>566</v>
      </c>
      <c r="B12" s="48"/>
      <c r="C12" s="48" t="e">
        <f>B12-#REF!</f>
        <v>#REF!</v>
      </c>
      <c r="D12" s="48" t="e">
        <f t="shared" si="0"/>
        <v>#REF!</v>
      </c>
      <c r="E12" s="48"/>
    </row>
    <row r="13" s="71" customFormat="1" ht="21" hidden="1" customHeight="1" spans="1:5">
      <c r="A13" s="86" t="s">
        <v>567</v>
      </c>
      <c r="B13" s="48"/>
      <c r="C13" s="48" t="e">
        <f>B13-#REF!</f>
        <v>#REF!</v>
      </c>
      <c r="D13" s="48" t="e">
        <f t="shared" si="0"/>
        <v>#REF!</v>
      </c>
      <c r="E13" s="48"/>
    </row>
    <row r="14" s="71" customFormat="1" ht="21" hidden="1" customHeight="1" spans="1:5">
      <c r="A14" s="86" t="s">
        <v>568</v>
      </c>
      <c r="B14" s="48">
        <f>SUM(B15:B17)</f>
        <v>0</v>
      </c>
      <c r="C14" s="48" t="e">
        <f>B14-#REF!</f>
        <v>#REF!</v>
      </c>
      <c r="D14" s="48" t="e">
        <f t="shared" si="0"/>
        <v>#REF!</v>
      </c>
      <c r="E14" s="48"/>
    </row>
    <row r="15" s="71" customFormat="1" ht="21" hidden="1" customHeight="1" spans="1:5">
      <c r="A15" s="86" t="s">
        <v>562</v>
      </c>
      <c r="B15" s="48"/>
      <c r="C15" s="48" t="e">
        <f>B15-#REF!</f>
        <v>#REF!</v>
      </c>
      <c r="D15" s="48" t="e">
        <f t="shared" si="0"/>
        <v>#REF!</v>
      </c>
      <c r="E15" s="48"/>
    </row>
    <row r="16" s="71" customFormat="1" ht="21" hidden="1" customHeight="1" spans="1:5">
      <c r="A16" s="86" t="s">
        <v>563</v>
      </c>
      <c r="B16" s="48"/>
      <c r="C16" s="48" t="e">
        <f>B16-#REF!</f>
        <v>#REF!</v>
      </c>
      <c r="D16" s="48" t="e">
        <f t="shared" si="0"/>
        <v>#REF!</v>
      </c>
      <c r="E16" s="48"/>
    </row>
    <row r="17" s="71" customFormat="1" ht="21" hidden="1" customHeight="1" spans="1:5">
      <c r="A17" s="86" t="s">
        <v>566</v>
      </c>
      <c r="B17" s="48"/>
      <c r="C17" s="48" t="e">
        <f>B17-#REF!</f>
        <v>#REF!</v>
      </c>
      <c r="D17" s="48" t="e">
        <f t="shared" si="0"/>
        <v>#REF!</v>
      </c>
      <c r="E17" s="48"/>
    </row>
    <row r="18" s="71" customFormat="1" ht="21" hidden="1" customHeight="1" spans="1:5">
      <c r="A18" s="86" t="s">
        <v>569</v>
      </c>
      <c r="B18" s="48">
        <f>SUM(B19:B21)</f>
        <v>0</v>
      </c>
      <c r="C18" s="48" t="e">
        <f>B18-#REF!</f>
        <v>#REF!</v>
      </c>
      <c r="D18" s="48" t="e">
        <f t="shared" si="0"/>
        <v>#REF!</v>
      </c>
      <c r="E18" s="48"/>
    </row>
    <row r="19" s="71" customFormat="1" ht="21" hidden="1" customHeight="1" spans="1:5">
      <c r="A19" s="86" t="s">
        <v>562</v>
      </c>
      <c r="B19" s="48"/>
      <c r="C19" s="48" t="e">
        <f>B19-#REF!</f>
        <v>#REF!</v>
      </c>
      <c r="D19" s="48" t="e">
        <f t="shared" si="0"/>
        <v>#REF!</v>
      </c>
      <c r="E19" s="48"/>
    </row>
    <row r="20" s="71" customFormat="1" ht="21" hidden="1" customHeight="1" spans="1:5">
      <c r="A20" s="86" t="s">
        <v>563</v>
      </c>
      <c r="B20" s="48"/>
      <c r="C20" s="48" t="e">
        <f>B20-#REF!</f>
        <v>#REF!</v>
      </c>
      <c r="D20" s="48" t="e">
        <f t="shared" si="0"/>
        <v>#REF!</v>
      </c>
      <c r="E20" s="48"/>
    </row>
    <row r="21" s="71" customFormat="1" ht="21" hidden="1" customHeight="1" spans="1:5">
      <c r="A21" s="86" t="s">
        <v>566</v>
      </c>
      <c r="B21" s="48"/>
      <c r="C21" s="48" t="e">
        <f>B21-#REF!</f>
        <v>#REF!</v>
      </c>
      <c r="D21" s="48" t="e">
        <f t="shared" si="0"/>
        <v>#REF!</v>
      </c>
      <c r="E21" s="48"/>
    </row>
    <row r="22" s="71" customFormat="1" ht="21" hidden="1" customHeight="1" spans="1:5">
      <c r="A22" s="86" t="s">
        <v>570</v>
      </c>
      <c r="B22" s="48">
        <f>SUM(B23:B24)</f>
        <v>0</v>
      </c>
      <c r="C22" s="48" t="e">
        <f>B22-#REF!</f>
        <v>#REF!</v>
      </c>
      <c r="D22" s="48" t="e">
        <f t="shared" si="0"/>
        <v>#REF!</v>
      </c>
      <c r="E22" s="48"/>
    </row>
    <row r="23" s="71" customFormat="1" ht="21" hidden="1" customHeight="1" spans="1:5">
      <c r="A23" s="86" t="s">
        <v>562</v>
      </c>
      <c r="B23" s="48"/>
      <c r="C23" s="48" t="e">
        <f>B23-#REF!</f>
        <v>#REF!</v>
      </c>
      <c r="D23" s="48" t="e">
        <f t="shared" si="0"/>
        <v>#REF!</v>
      </c>
      <c r="E23" s="48"/>
    </row>
    <row r="24" s="71" customFormat="1" ht="21" hidden="1" customHeight="1" spans="1:5">
      <c r="A24" s="86" t="s">
        <v>563</v>
      </c>
      <c r="B24" s="48"/>
      <c r="C24" s="48" t="e">
        <f>B24-#REF!</f>
        <v>#REF!</v>
      </c>
      <c r="D24" s="48" t="e">
        <f t="shared" si="0"/>
        <v>#REF!</v>
      </c>
      <c r="E24" s="48"/>
    </row>
    <row r="25" s="71" customFormat="1" ht="21" hidden="1" customHeight="1" spans="1:5">
      <c r="A25" s="86" t="s">
        <v>571</v>
      </c>
      <c r="B25" s="48">
        <f>SUM(B26:B27)</f>
        <v>0</v>
      </c>
      <c r="C25" s="48" t="e">
        <f>B25-#REF!</f>
        <v>#REF!</v>
      </c>
      <c r="D25" s="48" t="e">
        <f t="shared" si="0"/>
        <v>#REF!</v>
      </c>
      <c r="E25" s="48"/>
    </row>
    <row r="26" s="71" customFormat="1" ht="21" hidden="1" customHeight="1" spans="1:5">
      <c r="A26" s="86" t="s">
        <v>562</v>
      </c>
      <c r="B26" s="48"/>
      <c r="C26" s="48" t="e">
        <f>B26-#REF!</f>
        <v>#REF!</v>
      </c>
      <c r="D26" s="48" t="e">
        <f t="shared" si="0"/>
        <v>#REF!</v>
      </c>
      <c r="E26" s="48"/>
    </row>
    <row r="27" s="71" customFormat="1" ht="21" hidden="1" customHeight="1" spans="1:5">
      <c r="A27" s="86" t="s">
        <v>563</v>
      </c>
      <c r="B27" s="48"/>
      <c r="C27" s="48" t="e">
        <f>B27-#REF!</f>
        <v>#REF!</v>
      </c>
      <c r="D27" s="48" t="e">
        <f t="shared" si="0"/>
        <v>#REF!</v>
      </c>
      <c r="E27" s="48"/>
    </row>
    <row r="28" s="71" customFormat="1" ht="21" hidden="1" customHeight="1" spans="1:5">
      <c r="A28" s="86" t="s">
        <v>572</v>
      </c>
      <c r="B28" s="48">
        <f>SUM(B29:B31)</f>
        <v>0</v>
      </c>
      <c r="C28" s="48" t="e">
        <f>B28-#REF!</f>
        <v>#REF!</v>
      </c>
      <c r="D28" s="48" t="e">
        <f t="shared" si="0"/>
        <v>#REF!</v>
      </c>
      <c r="E28" s="48"/>
    </row>
    <row r="29" s="71" customFormat="1" ht="21" hidden="1" customHeight="1" spans="1:5">
      <c r="A29" s="86" t="s">
        <v>573</v>
      </c>
      <c r="B29" s="48"/>
      <c r="C29" s="48" t="e">
        <f>B29-#REF!</f>
        <v>#REF!</v>
      </c>
      <c r="D29" s="48" t="e">
        <f t="shared" si="0"/>
        <v>#REF!</v>
      </c>
      <c r="E29" s="48"/>
    </row>
    <row r="30" s="71" customFormat="1" ht="21" hidden="1" customHeight="1" spans="1:5">
      <c r="A30" s="86" t="s">
        <v>563</v>
      </c>
      <c r="B30" s="48"/>
      <c r="C30" s="48" t="e">
        <f>B30-#REF!</f>
        <v>#REF!</v>
      </c>
      <c r="D30" s="48" t="e">
        <f t="shared" si="0"/>
        <v>#REF!</v>
      </c>
      <c r="E30" s="48"/>
    </row>
    <row r="31" s="71" customFormat="1" ht="21" hidden="1" customHeight="1" spans="1:5">
      <c r="A31" s="86" t="s">
        <v>574</v>
      </c>
      <c r="B31" s="48"/>
      <c r="C31" s="48" t="e">
        <f>B31-#REF!</f>
        <v>#REF!</v>
      </c>
      <c r="D31" s="48" t="e">
        <f t="shared" si="0"/>
        <v>#REF!</v>
      </c>
      <c r="E31" s="48"/>
    </row>
    <row r="32" s="71" customFormat="1" ht="21" customHeight="1" spans="1:5">
      <c r="A32" s="86" t="s">
        <v>575</v>
      </c>
      <c r="B32" s="87">
        <f>SUM(B33:B38)</f>
        <v>32256</v>
      </c>
      <c r="C32" s="87">
        <f>SUM(C33:C38)</f>
        <v>30216</v>
      </c>
      <c r="D32" s="48">
        <f t="shared" si="0"/>
        <v>-2040</v>
      </c>
      <c r="E32" s="48"/>
    </row>
    <row r="33" s="71" customFormat="1" ht="21" customHeight="1" spans="1:5">
      <c r="A33" s="86" t="s">
        <v>576</v>
      </c>
      <c r="B33" s="88">
        <v>5996</v>
      </c>
      <c r="C33" s="88">
        <v>7596</v>
      </c>
      <c r="D33" s="48">
        <f t="shared" ref="D33:D73" si="1">C33-B33</f>
        <v>1600</v>
      </c>
      <c r="E33" s="48"/>
    </row>
    <row r="34" s="71" customFormat="1" ht="21" customHeight="1" spans="1:5">
      <c r="A34" s="86" t="s">
        <v>563</v>
      </c>
      <c r="B34" s="88">
        <v>155</v>
      </c>
      <c r="C34" s="88">
        <v>254</v>
      </c>
      <c r="D34" s="48">
        <f t="shared" si="1"/>
        <v>99</v>
      </c>
      <c r="E34" s="48"/>
    </row>
    <row r="35" s="71" customFormat="1" ht="21" customHeight="1" spans="1:5">
      <c r="A35" s="86" t="s">
        <v>574</v>
      </c>
      <c r="B35" s="88">
        <v>24841</v>
      </c>
      <c r="C35" s="88">
        <v>21041</v>
      </c>
      <c r="D35" s="48">
        <f t="shared" si="1"/>
        <v>-3800</v>
      </c>
      <c r="E35" s="48"/>
    </row>
    <row r="36" s="71" customFormat="1" ht="21" customHeight="1" spans="1:5">
      <c r="A36" s="86" t="s">
        <v>577</v>
      </c>
      <c r="B36" s="88">
        <v>1226</v>
      </c>
      <c r="C36" s="88">
        <v>1226</v>
      </c>
      <c r="D36" s="48">
        <f t="shared" si="1"/>
        <v>0</v>
      </c>
      <c r="E36" s="48"/>
    </row>
    <row r="37" s="71" customFormat="1" ht="21" customHeight="1" spans="1:5">
      <c r="A37" s="86" t="s">
        <v>565</v>
      </c>
      <c r="B37" s="88">
        <v>35</v>
      </c>
      <c r="C37" s="88">
        <v>90</v>
      </c>
      <c r="D37" s="48">
        <f t="shared" si="1"/>
        <v>55</v>
      </c>
      <c r="E37" s="48"/>
    </row>
    <row r="38" s="71" customFormat="1" ht="21" customHeight="1" spans="1:5">
      <c r="A38" s="86" t="s">
        <v>566</v>
      </c>
      <c r="B38" s="88">
        <v>3</v>
      </c>
      <c r="C38" s="88">
        <v>9</v>
      </c>
      <c r="D38" s="48">
        <f t="shared" si="1"/>
        <v>6</v>
      </c>
      <c r="E38" s="48"/>
    </row>
    <row r="39" s="71" customFormat="1" ht="21" customHeight="1" spans="1:5">
      <c r="A39" s="86" t="s">
        <v>578</v>
      </c>
      <c r="B39" s="48">
        <f>SUM(B40:B44)</f>
        <v>51494</v>
      </c>
      <c r="C39" s="48">
        <f>SUM(C40:C44)</f>
        <v>40194</v>
      </c>
      <c r="D39" s="48">
        <f t="shared" si="1"/>
        <v>-11300</v>
      </c>
      <c r="E39" s="48"/>
    </row>
    <row r="40" s="71" customFormat="1" ht="21" customHeight="1" spans="1:5">
      <c r="A40" s="86" t="s">
        <v>579</v>
      </c>
      <c r="B40" s="88">
        <v>26510</v>
      </c>
      <c r="C40" s="88">
        <v>26510</v>
      </c>
      <c r="D40" s="48">
        <f t="shared" si="1"/>
        <v>0</v>
      </c>
      <c r="E40" s="48"/>
    </row>
    <row r="41" s="71" customFormat="1" ht="21" customHeight="1" spans="1:5">
      <c r="A41" s="86" t="s">
        <v>563</v>
      </c>
      <c r="B41" s="88">
        <v>960</v>
      </c>
      <c r="C41" s="88">
        <v>1360</v>
      </c>
      <c r="D41" s="48">
        <f t="shared" si="1"/>
        <v>400</v>
      </c>
      <c r="E41" s="48"/>
    </row>
    <row r="42" s="71" customFormat="1" ht="21" customHeight="1" spans="1:5">
      <c r="A42" s="86" t="s">
        <v>564</v>
      </c>
      <c r="B42" s="88">
        <v>23359</v>
      </c>
      <c r="C42" s="88">
        <v>11859</v>
      </c>
      <c r="D42" s="48">
        <f t="shared" si="1"/>
        <v>-11500</v>
      </c>
      <c r="E42" s="48"/>
    </row>
    <row r="43" s="71" customFormat="1" ht="21" customHeight="1" spans="1:5">
      <c r="A43" s="86" t="s">
        <v>565</v>
      </c>
      <c r="B43" s="88">
        <v>15</v>
      </c>
      <c r="C43" s="88">
        <v>15</v>
      </c>
      <c r="D43" s="48">
        <f t="shared" si="1"/>
        <v>0</v>
      </c>
      <c r="E43" s="48"/>
    </row>
    <row r="44" s="71" customFormat="1" ht="21" customHeight="1" spans="1:5">
      <c r="A44" s="86" t="s">
        <v>566</v>
      </c>
      <c r="B44" s="88">
        <v>650</v>
      </c>
      <c r="C44" s="88">
        <v>450</v>
      </c>
      <c r="D44" s="48">
        <f t="shared" si="1"/>
        <v>-200</v>
      </c>
      <c r="E44" s="48"/>
    </row>
    <row r="45" s="71" customFormat="1" ht="21" customHeight="1" spans="1:5">
      <c r="A45" s="86" t="s">
        <v>580</v>
      </c>
      <c r="B45" s="48">
        <f>SUM(B46:B48)</f>
        <v>0</v>
      </c>
      <c r="C45" s="48">
        <f>SUM(C46:C48)</f>
        <v>0</v>
      </c>
      <c r="D45" s="48">
        <f t="shared" si="1"/>
        <v>0</v>
      </c>
      <c r="E45" s="48"/>
    </row>
    <row r="46" s="71" customFormat="1" ht="21" hidden="1" customHeight="1" spans="1:5">
      <c r="A46" s="86" t="s">
        <v>573</v>
      </c>
      <c r="B46" s="48"/>
      <c r="C46" s="48"/>
      <c r="D46" s="48">
        <f t="shared" si="1"/>
        <v>0</v>
      </c>
      <c r="E46" s="48"/>
    </row>
    <row r="47" s="71" customFormat="1" ht="21" hidden="1" customHeight="1" spans="1:5">
      <c r="A47" s="86" t="s">
        <v>563</v>
      </c>
      <c r="B47" s="48"/>
      <c r="C47" s="48"/>
      <c r="D47" s="48">
        <f t="shared" si="1"/>
        <v>0</v>
      </c>
      <c r="E47" s="48"/>
    </row>
    <row r="48" s="71" customFormat="1" ht="21" hidden="1" customHeight="1" spans="1:5">
      <c r="A48" s="86" t="s">
        <v>574</v>
      </c>
      <c r="B48" s="48"/>
      <c r="C48" s="48"/>
      <c r="D48" s="48">
        <f t="shared" si="1"/>
        <v>0</v>
      </c>
      <c r="E48" s="48"/>
    </row>
    <row r="49" s="72" customFormat="1" ht="21" customHeight="1" spans="1:5">
      <c r="A49" s="84" t="s">
        <v>581</v>
      </c>
      <c r="B49" s="85">
        <f>B50+B55+B59</f>
        <v>73622</v>
      </c>
      <c r="C49" s="85">
        <f>C50+C55+C59</f>
        <v>75258</v>
      </c>
      <c r="D49" s="85">
        <f t="shared" si="1"/>
        <v>1636</v>
      </c>
      <c r="E49" s="59"/>
    </row>
    <row r="50" s="71" customFormat="1" ht="21" customHeight="1" spans="1:5">
      <c r="A50" s="86" t="s">
        <v>582</v>
      </c>
      <c r="B50" s="48">
        <f>SUM(B51:B54)</f>
        <v>25308</v>
      </c>
      <c r="C50" s="48">
        <f>SUM(C51:C54)</f>
        <v>24744</v>
      </c>
      <c r="D50" s="48">
        <f t="shared" si="1"/>
        <v>-564</v>
      </c>
      <c r="E50" s="48"/>
    </row>
    <row r="51" s="71" customFormat="1" ht="21" customHeight="1" spans="1:5">
      <c r="A51" s="86" t="s">
        <v>583</v>
      </c>
      <c r="B51" s="88">
        <v>23886</v>
      </c>
      <c r="C51" s="88">
        <v>22886</v>
      </c>
      <c r="D51" s="48">
        <f t="shared" si="1"/>
        <v>-1000</v>
      </c>
      <c r="E51" s="48"/>
    </row>
    <row r="52" s="71" customFormat="1" ht="21" customHeight="1" spans="1:5">
      <c r="A52" s="86" t="s">
        <v>584</v>
      </c>
      <c r="B52" s="88">
        <v>1115</v>
      </c>
      <c r="C52" s="88">
        <v>1545</v>
      </c>
      <c r="D52" s="48">
        <f t="shared" si="1"/>
        <v>430</v>
      </c>
      <c r="E52" s="48"/>
    </row>
    <row r="53" s="71" customFormat="1" ht="21" customHeight="1" spans="1:5">
      <c r="A53" s="86" t="s">
        <v>585</v>
      </c>
      <c r="B53" s="88">
        <v>300</v>
      </c>
      <c r="C53" s="88">
        <v>300</v>
      </c>
      <c r="D53" s="48">
        <f t="shared" si="1"/>
        <v>0</v>
      </c>
      <c r="E53" s="48"/>
    </row>
    <row r="54" s="71" customFormat="1" ht="21" customHeight="1" spans="1:5">
      <c r="A54" s="86" t="s">
        <v>586</v>
      </c>
      <c r="B54" s="88">
        <v>7</v>
      </c>
      <c r="C54" s="88">
        <v>13</v>
      </c>
      <c r="D54" s="48">
        <f t="shared" si="1"/>
        <v>6</v>
      </c>
      <c r="E54" s="48"/>
    </row>
    <row r="55" s="71" customFormat="1" ht="21" customHeight="1" spans="1:5">
      <c r="A55" s="86" t="s">
        <v>587</v>
      </c>
      <c r="B55" s="48">
        <f>SUM(B56:B58)</f>
        <v>48314</v>
      </c>
      <c r="C55" s="48">
        <f>SUM(C56:C58)</f>
        <v>50514</v>
      </c>
      <c r="D55" s="48">
        <f t="shared" si="1"/>
        <v>2200</v>
      </c>
      <c r="E55" s="48"/>
    </row>
    <row r="56" s="71" customFormat="1" ht="21" customHeight="1" spans="1:5">
      <c r="A56" s="86" t="s">
        <v>588</v>
      </c>
      <c r="B56" s="88">
        <v>47934</v>
      </c>
      <c r="C56" s="88">
        <v>50434</v>
      </c>
      <c r="D56" s="48">
        <f t="shared" si="1"/>
        <v>2500</v>
      </c>
      <c r="E56" s="48"/>
    </row>
    <row r="57" s="71" customFormat="1" ht="21" customHeight="1" spans="1:5">
      <c r="A57" s="86" t="s">
        <v>589</v>
      </c>
      <c r="B57" s="88">
        <v>30</v>
      </c>
      <c r="C57" s="88">
        <v>30</v>
      </c>
      <c r="D57" s="48">
        <f t="shared" si="1"/>
        <v>0</v>
      </c>
      <c r="E57" s="48"/>
    </row>
    <row r="58" s="71" customFormat="1" ht="21" customHeight="1" spans="1:5">
      <c r="A58" s="86" t="s">
        <v>586</v>
      </c>
      <c r="B58" s="88">
        <v>350</v>
      </c>
      <c r="C58" s="88">
        <v>50</v>
      </c>
      <c r="D58" s="48">
        <f t="shared" si="1"/>
        <v>-300</v>
      </c>
      <c r="E58" s="48"/>
    </row>
    <row r="59" s="71" customFormat="1" ht="21" customHeight="1" spans="1:5">
      <c r="A59" s="86" t="s">
        <v>590</v>
      </c>
      <c r="B59" s="48">
        <f>SUM(B60:B61)</f>
        <v>0</v>
      </c>
      <c r="C59" s="48">
        <f>SUM(C60:C61)</f>
        <v>0</v>
      </c>
      <c r="D59" s="48">
        <f t="shared" si="1"/>
        <v>0</v>
      </c>
      <c r="E59" s="48"/>
    </row>
    <row r="60" s="71" customFormat="1" ht="21" hidden="1" customHeight="1" spans="1:5">
      <c r="A60" s="86" t="s">
        <v>591</v>
      </c>
      <c r="B60" s="48"/>
      <c r="C60" s="48"/>
      <c r="D60" s="48">
        <f t="shared" si="1"/>
        <v>0</v>
      </c>
      <c r="E60" s="48"/>
    </row>
    <row r="61" s="71" customFormat="1" ht="21" hidden="1" customHeight="1" spans="1:5">
      <c r="A61" s="86" t="s">
        <v>592</v>
      </c>
      <c r="B61" s="48"/>
      <c r="C61" s="48"/>
      <c r="D61" s="48">
        <f t="shared" si="1"/>
        <v>0</v>
      </c>
      <c r="E61" s="48"/>
    </row>
    <row r="62" s="72" customFormat="1" ht="21" customHeight="1" spans="1:5">
      <c r="A62" s="84" t="s">
        <v>593</v>
      </c>
      <c r="B62" s="59">
        <f>SUM(B63:B65)</f>
        <v>10128</v>
      </c>
      <c r="C62" s="59">
        <f>SUM(C63:C65)</f>
        <v>-4848</v>
      </c>
      <c r="D62" s="59">
        <f t="shared" si="1"/>
        <v>-14976</v>
      </c>
      <c r="E62" s="59"/>
    </row>
    <row r="63" s="71" customFormat="1" ht="21" customHeight="1" spans="1:5">
      <c r="A63" s="86" t="s">
        <v>594</v>
      </c>
      <c r="B63" s="88">
        <f>B32-B50</f>
        <v>6948</v>
      </c>
      <c r="C63" s="88">
        <f>C32-C50</f>
        <v>5472</v>
      </c>
      <c r="D63" s="48">
        <f t="shared" si="1"/>
        <v>-1476</v>
      </c>
      <c r="E63" s="48"/>
    </row>
    <row r="64" s="71" customFormat="1" ht="21" customHeight="1" spans="1:5">
      <c r="A64" s="86" t="s">
        <v>595</v>
      </c>
      <c r="B64" s="88">
        <f>B39-B55</f>
        <v>3180</v>
      </c>
      <c r="C64" s="88">
        <f>C39-C55</f>
        <v>-10320</v>
      </c>
      <c r="D64" s="48">
        <f t="shared" si="1"/>
        <v>-13500</v>
      </c>
      <c r="E64" s="48"/>
    </row>
    <row r="65" s="71" customFormat="1" ht="21" customHeight="1" spans="1:5">
      <c r="A65" s="86" t="s">
        <v>596</v>
      </c>
      <c r="B65" s="48">
        <f>B45-B59</f>
        <v>0</v>
      </c>
      <c r="C65" s="48"/>
      <c r="D65" s="48">
        <f t="shared" si="1"/>
        <v>0</v>
      </c>
      <c r="E65" s="48"/>
    </row>
    <row r="66" s="72" customFormat="1" ht="21" customHeight="1" spans="1:5">
      <c r="A66" s="84" t="s">
        <v>597</v>
      </c>
      <c r="B66" s="59">
        <f>SUM(B67:B69)</f>
        <v>135944</v>
      </c>
      <c r="C66" s="59">
        <f>SUM(C67:C69)</f>
        <v>138841</v>
      </c>
      <c r="D66" s="59">
        <f t="shared" si="1"/>
        <v>2897</v>
      </c>
      <c r="E66" s="59"/>
    </row>
    <row r="67" s="71" customFormat="1" ht="21" customHeight="1" spans="1:5">
      <c r="A67" s="86" t="s">
        <v>598</v>
      </c>
      <c r="B67" s="88">
        <v>58422</v>
      </c>
      <c r="C67" s="88">
        <v>59528</v>
      </c>
      <c r="D67" s="48">
        <f t="shared" si="1"/>
        <v>1106</v>
      </c>
      <c r="E67" s="48"/>
    </row>
    <row r="68" s="71" customFormat="1" ht="21" customHeight="1" spans="1:5">
      <c r="A68" s="86" t="s">
        <v>599</v>
      </c>
      <c r="B68" s="88">
        <v>77522</v>
      </c>
      <c r="C68" s="88">
        <v>79313</v>
      </c>
      <c r="D68" s="48">
        <f t="shared" si="1"/>
        <v>1791</v>
      </c>
      <c r="E68" s="48"/>
    </row>
    <row r="69" s="71" customFormat="1" ht="21" customHeight="1" spans="1:5">
      <c r="A69" s="86" t="s">
        <v>600</v>
      </c>
      <c r="B69" s="48"/>
      <c r="C69" s="48"/>
      <c r="D69" s="48">
        <f t="shared" si="1"/>
        <v>0</v>
      </c>
      <c r="E69" s="48"/>
    </row>
    <row r="70" s="72" customFormat="1" ht="21" customHeight="1" spans="1:5">
      <c r="A70" s="84" t="s">
        <v>601</v>
      </c>
      <c r="B70" s="59">
        <f>SUM(B71:B73)</f>
        <v>146072</v>
      </c>
      <c r="C70" s="59">
        <f>SUM(C71:C73)</f>
        <v>133993</v>
      </c>
      <c r="D70" s="59">
        <f t="shared" si="1"/>
        <v>-12079</v>
      </c>
      <c r="E70" s="59"/>
    </row>
    <row r="71" s="71" customFormat="1" ht="21" customHeight="1" spans="1:5">
      <c r="A71" s="86" t="s">
        <v>598</v>
      </c>
      <c r="B71" s="48">
        <f>B63+B67</f>
        <v>65370</v>
      </c>
      <c r="C71" s="48">
        <f>C63+C67</f>
        <v>65000</v>
      </c>
      <c r="D71" s="48">
        <f t="shared" si="1"/>
        <v>-370</v>
      </c>
      <c r="E71" s="48"/>
    </row>
    <row r="72" s="71" customFormat="1" ht="21" customHeight="1" spans="1:5">
      <c r="A72" s="86" t="s">
        <v>599</v>
      </c>
      <c r="B72" s="48">
        <f>B64+B68</f>
        <v>80702</v>
      </c>
      <c r="C72" s="48">
        <f>C64+C68</f>
        <v>68993</v>
      </c>
      <c r="D72" s="48">
        <f t="shared" si="1"/>
        <v>-11709</v>
      </c>
      <c r="E72" s="48"/>
    </row>
    <row r="73" s="71" customFormat="1" ht="21" customHeight="1" spans="1:5">
      <c r="A73" s="86" t="s">
        <v>600</v>
      </c>
      <c r="B73" s="48"/>
      <c r="C73" s="48"/>
      <c r="D73" s="48">
        <f t="shared" si="1"/>
        <v>0</v>
      </c>
      <c r="E73" s="48"/>
    </row>
    <row r="74" s="71" customFormat="1" ht="13.5" spans="2:5">
      <c r="B74" s="89"/>
      <c r="C74" s="89"/>
      <c r="D74" s="89"/>
      <c r="E74" s="89"/>
    </row>
    <row r="75" s="71" customFormat="1" ht="13.5" spans="2:5">
      <c r="B75" s="89"/>
      <c r="C75" s="89"/>
      <c r="D75" s="89"/>
      <c r="E75" s="89"/>
    </row>
    <row r="76" s="71" customFormat="1" ht="13.5" spans="2:5">
      <c r="B76" s="89"/>
      <c r="C76" s="89"/>
      <c r="D76" s="89"/>
      <c r="E76" s="89"/>
    </row>
    <row r="77" s="71" customFormat="1" ht="13.5" spans="2:5">
      <c r="B77" s="89"/>
      <c r="C77" s="89"/>
      <c r="D77" s="89"/>
      <c r="E77" s="89"/>
    </row>
    <row r="78" s="71" customFormat="1" ht="13.5" spans="2:5">
      <c r="B78" s="89"/>
      <c r="C78" s="89"/>
      <c r="D78" s="89"/>
      <c r="E78" s="89"/>
    </row>
    <row r="79" s="71" customFormat="1" ht="13.5" spans="2:5">
      <c r="B79" s="89"/>
      <c r="C79" s="89"/>
      <c r="D79" s="89"/>
      <c r="E79" s="89"/>
    </row>
    <row r="80" s="71" customFormat="1" ht="13.5" spans="2:5">
      <c r="B80" s="89"/>
      <c r="C80" s="89"/>
      <c r="D80" s="89"/>
      <c r="E80" s="89"/>
    </row>
    <row r="81" s="71" customFormat="1" ht="13.5" spans="2:5">
      <c r="B81" s="89"/>
      <c r="C81" s="89"/>
      <c r="D81" s="89"/>
      <c r="E81" s="89"/>
    </row>
    <row r="82" s="71" customFormat="1" ht="13.5" spans="2:5">
      <c r="B82" s="89"/>
      <c r="C82" s="89"/>
      <c r="D82" s="89"/>
      <c r="E82" s="89"/>
    </row>
    <row r="83" s="71" customFormat="1" ht="13.5" spans="2:5">
      <c r="B83" s="89"/>
      <c r="C83" s="89"/>
      <c r="D83" s="89"/>
      <c r="E83" s="89"/>
    </row>
    <row r="84" s="71" customFormat="1" ht="13.5" spans="2:5">
      <c r="B84" s="89"/>
      <c r="C84" s="89"/>
      <c r="D84" s="89"/>
      <c r="E84" s="89"/>
    </row>
    <row r="85" s="71" customFormat="1" ht="13.5" spans="2:5">
      <c r="B85" s="89"/>
      <c r="C85" s="89"/>
      <c r="D85" s="89"/>
      <c r="E85" s="89"/>
    </row>
    <row r="86" s="71" customFormat="1" ht="13.5" spans="2:5">
      <c r="B86" s="89"/>
      <c r="C86" s="89"/>
      <c r="D86" s="89"/>
      <c r="E86" s="89"/>
    </row>
    <row r="87" s="71" customFormat="1" ht="13.5" spans="2:5">
      <c r="B87" s="89"/>
      <c r="C87" s="89"/>
      <c r="D87" s="89"/>
      <c r="E87" s="89"/>
    </row>
    <row r="88" s="73" customFormat="1" spans="1:5">
      <c r="A88" s="70"/>
      <c r="B88" s="74"/>
      <c r="C88" s="74"/>
      <c r="D88" s="74"/>
      <c r="E88" s="74"/>
    </row>
    <row r="89" s="73" customFormat="1" spans="1:5">
      <c r="A89" s="70"/>
      <c r="B89" s="74"/>
      <c r="C89" s="74"/>
      <c r="D89" s="74"/>
      <c r="E89" s="74"/>
    </row>
    <row r="90" s="73" customFormat="1" spans="1:5">
      <c r="A90" s="70"/>
      <c r="B90" s="74"/>
      <c r="C90" s="74"/>
      <c r="D90" s="74"/>
      <c r="E90" s="74"/>
    </row>
    <row r="91" s="73" customFormat="1" spans="1:5">
      <c r="A91" s="70"/>
      <c r="B91" s="74"/>
      <c r="C91" s="74"/>
      <c r="D91" s="74"/>
      <c r="E91" s="74"/>
    </row>
    <row r="92" s="73" customFormat="1" spans="1:5">
      <c r="A92" s="70"/>
      <c r="B92" s="74"/>
      <c r="C92" s="74"/>
      <c r="D92" s="74"/>
      <c r="E92" s="74"/>
    </row>
    <row r="93" s="73" customFormat="1" spans="1:5">
      <c r="A93" s="70"/>
      <c r="B93" s="74"/>
      <c r="C93" s="74"/>
      <c r="D93" s="74"/>
      <c r="E93" s="74"/>
    </row>
    <row r="94" s="73" customFormat="1" spans="1:5">
      <c r="A94" s="70"/>
      <c r="B94" s="74"/>
      <c r="C94" s="74"/>
      <c r="D94" s="74"/>
      <c r="E94" s="74"/>
    </row>
    <row r="95" s="73" customFormat="1" spans="1:5">
      <c r="A95" s="70"/>
      <c r="B95" s="74"/>
      <c r="C95" s="74"/>
      <c r="D95" s="74"/>
      <c r="E95" s="74"/>
    </row>
    <row r="96" s="73" customFormat="1" spans="1:5">
      <c r="A96" s="70"/>
      <c r="B96" s="74"/>
      <c r="C96" s="74"/>
      <c r="D96" s="74"/>
      <c r="E96" s="74"/>
    </row>
    <row r="97" s="73" customFormat="1" spans="1:5">
      <c r="A97" s="70"/>
      <c r="B97" s="74"/>
      <c r="C97" s="74"/>
      <c r="D97" s="74"/>
      <c r="E97" s="74"/>
    </row>
    <row r="98" s="73" customFormat="1" spans="1:5">
      <c r="A98" s="70"/>
      <c r="B98" s="74"/>
      <c r="C98" s="74"/>
      <c r="D98" s="74"/>
      <c r="E98" s="74"/>
    </row>
    <row r="99" s="73" customFormat="1" spans="1:5">
      <c r="A99" s="70"/>
      <c r="B99" s="74"/>
      <c r="C99" s="74"/>
      <c r="D99" s="74"/>
      <c r="E99" s="74"/>
    </row>
    <row r="100" s="73" customFormat="1" spans="1:5">
      <c r="A100" s="70"/>
      <c r="B100" s="74"/>
      <c r="C100" s="74"/>
      <c r="D100" s="74"/>
      <c r="E100" s="74"/>
    </row>
    <row r="101" s="73" customFormat="1" spans="1:5">
      <c r="A101" s="70"/>
      <c r="B101" s="74"/>
      <c r="C101" s="74"/>
      <c r="D101" s="74"/>
      <c r="E101" s="74"/>
    </row>
    <row r="102" s="73" customFormat="1" spans="1:5">
      <c r="A102" s="70"/>
      <c r="B102" s="74"/>
      <c r="C102" s="74"/>
      <c r="D102" s="74"/>
      <c r="E102" s="74"/>
    </row>
    <row r="103" s="73" customFormat="1" spans="1:5">
      <c r="A103" s="70"/>
      <c r="B103" s="74"/>
      <c r="C103" s="74"/>
      <c r="D103" s="74"/>
      <c r="E103" s="74"/>
    </row>
    <row r="104" s="73" customFormat="1" spans="1:5">
      <c r="A104" s="70"/>
      <c r="B104" s="74"/>
      <c r="C104" s="74"/>
      <c r="D104" s="74"/>
      <c r="E104" s="74"/>
    </row>
    <row r="105" s="73" customFormat="1" spans="1:5">
      <c r="A105" s="70"/>
      <c r="B105" s="74"/>
      <c r="C105" s="74"/>
      <c r="D105" s="74"/>
      <c r="E105" s="74"/>
    </row>
    <row r="106" s="73" customFormat="1" spans="1:5">
      <c r="A106" s="70"/>
      <c r="B106" s="74"/>
      <c r="C106" s="74"/>
      <c r="D106" s="74"/>
      <c r="E106" s="74"/>
    </row>
    <row r="107" s="73" customFormat="1" spans="1:5">
      <c r="A107" s="70"/>
      <c r="B107" s="74"/>
      <c r="C107" s="74"/>
      <c r="D107" s="74"/>
      <c r="E107" s="74"/>
    </row>
    <row r="108" s="73" customFormat="1" spans="1:5">
      <c r="A108" s="70"/>
      <c r="B108" s="74"/>
      <c r="C108" s="74"/>
      <c r="D108" s="74"/>
      <c r="E108" s="74"/>
    </row>
    <row r="109" s="73" customFormat="1" spans="1:5">
      <c r="A109" s="70"/>
      <c r="B109" s="74"/>
      <c r="C109" s="74"/>
      <c r="D109" s="74"/>
      <c r="E109" s="74"/>
    </row>
    <row r="110" s="73" customFormat="1" spans="1:5">
      <c r="A110" s="70"/>
      <c r="B110" s="74"/>
      <c r="C110" s="74"/>
      <c r="D110" s="74"/>
      <c r="E110" s="74"/>
    </row>
    <row r="111" s="73" customFormat="1" spans="1:5">
      <c r="A111" s="70"/>
      <c r="B111" s="74"/>
      <c r="C111" s="74"/>
      <c r="D111" s="74"/>
      <c r="E111" s="74"/>
    </row>
    <row r="112" s="73" customFormat="1" spans="1:5">
      <c r="A112" s="70"/>
      <c r="B112" s="74"/>
      <c r="C112" s="74"/>
      <c r="D112" s="74"/>
      <c r="E112" s="74"/>
    </row>
    <row r="113" s="73" customFormat="1" spans="1:5">
      <c r="A113" s="70"/>
      <c r="B113" s="74"/>
      <c r="C113" s="74"/>
      <c r="D113" s="74"/>
      <c r="E113" s="74"/>
    </row>
    <row r="114" s="73" customFormat="1" spans="1:5">
      <c r="A114" s="70"/>
      <c r="B114" s="74"/>
      <c r="C114" s="74"/>
      <c r="D114" s="74"/>
      <c r="E114" s="74"/>
    </row>
    <row r="115" s="73" customFormat="1" spans="1:5">
      <c r="A115" s="70"/>
      <c r="B115" s="74"/>
      <c r="C115" s="74"/>
      <c r="D115" s="74"/>
      <c r="E115" s="74"/>
    </row>
    <row r="116" s="73" customFormat="1" spans="1:5">
      <c r="A116" s="70"/>
      <c r="B116" s="74"/>
      <c r="C116" s="74"/>
      <c r="D116" s="74"/>
      <c r="E116" s="74"/>
    </row>
    <row r="117" s="73" customFormat="1" spans="1:5">
      <c r="A117" s="70"/>
      <c r="B117" s="74"/>
      <c r="C117" s="74"/>
      <c r="D117" s="74"/>
      <c r="E117" s="74"/>
    </row>
    <row r="118" s="73" customFormat="1" spans="1:5">
      <c r="A118" s="70"/>
      <c r="B118" s="74"/>
      <c r="C118" s="74"/>
      <c r="D118" s="74"/>
      <c r="E118" s="74"/>
    </row>
    <row r="119" s="73" customFormat="1" spans="1:5">
      <c r="A119" s="70"/>
      <c r="B119" s="74"/>
      <c r="C119" s="74"/>
      <c r="D119" s="74"/>
      <c r="E119" s="74"/>
    </row>
    <row r="120" s="73" customFormat="1" spans="1:5">
      <c r="A120" s="70"/>
      <c r="B120" s="74"/>
      <c r="C120" s="74"/>
      <c r="D120" s="74"/>
      <c r="E120" s="74"/>
    </row>
    <row r="121" s="73" customFormat="1" spans="1:5">
      <c r="A121" s="70"/>
      <c r="B121" s="74"/>
      <c r="C121" s="74"/>
      <c r="D121" s="74"/>
      <c r="E121" s="74"/>
    </row>
    <row r="122" s="73" customFormat="1" spans="1:5">
      <c r="A122" s="70"/>
      <c r="B122" s="74"/>
      <c r="C122" s="74"/>
      <c r="D122" s="74"/>
      <c r="E122" s="74"/>
    </row>
    <row r="123" s="73" customFormat="1" spans="1:5">
      <c r="A123" s="70"/>
      <c r="B123" s="74"/>
      <c r="C123" s="74"/>
      <c r="D123" s="74"/>
      <c r="E123" s="74"/>
    </row>
    <row r="124" s="73" customFormat="1" spans="1:5">
      <c r="A124" s="70"/>
      <c r="B124" s="74"/>
      <c r="C124" s="74"/>
      <c r="D124" s="74"/>
      <c r="E124" s="74"/>
    </row>
    <row r="125" s="73" customFormat="1" spans="1:5">
      <c r="A125" s="70"/>
      <c r="B125" s="74"/>
      <c r="C125" s="74"/>
      <c r="D125" s="74"/>
      <c r="E125" s="74"/>
    </row>
    <row r="126" s="73" customFormat="1" spans="1:5">
      <c r="A126" s="70"/>
      <c r="B126" s="74"/>
      <c r="C126" s="74"/>
      <c r="D126" s="74"/>
      <c r="E126" s="74"/>
    </row>
    <row r="127" s="73" customFormat="1" spans="1:5">
      <c r="A127" s="70"/>
      <c r="B127" s="74"/>
      <c r="C127" s="74"/>
      <c r="D127" s="74"/>
      <c r="E127" s="74"/>
    </row>
    <row r="128" s="73" customFormat="1" spans="1:5">
      <c r="A128" s="70"/>
      <c r="B128" s="74"/>
      <c r="C128" s="74"/>
      <c r="D128" s="74"/>
      <c r="E128" s="74"/>
    </row>
    <row r="129" s="73" customFormat="1" spans="1:5">
      <c r="A129" s="70"/>
      <c r="B129" s="74"/>
      <c r="C129" s="74"/>
      <c r="D129" s="74"/>
      <c r="E129" s="74"/>
    </row>
  </sheetData>
  <mergeCells count="6">
    <mergeCell ref="A3:E3"/>
    <mergeCell ref="C4:D4"/>
    <mergeCell ref="A4:A5"/>
    <mergeCell ref="B4:B5"/>
    <mergeCell ref="E4:E5"/>
    <mergeCell ref="A1:E2"/>
  </mergeCells>
  <printOptions horizontalCentered="1"/>
  <pageMargins left="0.550694444444444" right="0.550694444444444" top="0.798611111111111" bottom="0.602083333333333" header="0.511805555555556" footer="0.511805555555556"/>
  <pageSetup paperSize="9" firstPageNumber="20" orientation="landscape" useFirstPageNumber="1" horizontalDpi="600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1"/>
  <sheetViews>
    <sheetView showZeros="0" tabSelected="1" zoomScaleSheetLayoutView="60" workbookViewId="0">
      <selection activeCell="C20" sqref="C20"/>
    </sheetView>
  </sheetViews>
  <sheetFormatPr defaultColWidth="9" defaultRowHeight="14.25"/>
  <cols>
    <col min="1" max="1" width="51.5" style="34" customWidth="1"/>
    <col min="2" max="2" width="16.875" style="35" customWidth="1"/>
    <col min="3" max="3" width="15.875" style="35" customWidth="1"/>
    <col min="4" max="4" width="16.5" style="36" customWidth="1"/>
    <col min="5" max="5" width="19.125" style="37" customWidth="1"/>
    <col min="6" max="16384" width="9" style="34"/>
  </cols>
  <sheetData>
    <row r="1" ht="19.5" customHeight="1" spans="1:10">
      <c r="A1" s="38" t="s">
        <v>602</v>
      </c>
      <c r="B1" s="38"/>
      <c r="C1" s="38"/>
      <c r="D1" s="38"/>
      <c r="E1" s="38"/>
      <c r="F1" s="33"/>
      <c r="G1" s="33"/>
      <c r="H1" s="33"/>
      <c r="I1" s="33"/>
      <c r="J1" s="33"/>
    </row>
    <row r="2" ht="15" customHeight="1" spans="1:10">
      <c r="A2" s="39"/>
      <c r="B2" s="39"/>
      <c r="C2" s="39"/>
      <c r="D2" s="39"/>
      <c r="E2" s="40" t="s">
        <v>19</v>
      </c>
      <c r="F2" s="33"/>
      <c r="G2" s="33"/>
      <c r="H2" s="33"/>
      <c r="I2" s="33"/>
      <c r="J2" s="33"/>
    </row>
    <row r="3" ht="18" customHeight="1" spans="1:10">
      <c r="A3" s="41" t="s">
        <v>603</v>
      </c>
      <c r="B3" s="42" t="s">
        <v>558</v>
      </c>
      <c r="C3" s="43" t="s">
        <v>559</v>
      </c>
      <c r="D3" s="43"/>
      <c r="E3" s="44" t="s">
        <v>604</v>
      </c>
      <c r="F3" s="33"/>
      <c r="G3" s="33"/>
      <c r="H3" s="33"/>
      <c r="I3" s="33"/>
      <c r="J3" s="33"/>
    </row>
    <row r="4" ht="16.5" customHeight="1" spans="1:10">
      <c r="A4" s="41"/>
      <c r="B4" s="45"/>
      <c r="C4" s="46" t="s">
        <v>22</v>
      </c>
      <c r="D4" s="46" t="s">
        <v>605</v>
      </c>
      <c r="E4" s="44"/>
      <c r="F4" s="33"/>
      <c r="G4" s="33"/>
      <c r="H4" s="33"/>
      <c r="I4" s="33"/>
      <c r="J4" s="33"/>
    </row>
    <row r="5" s="32" customFormat="1" ht="16.5" customHeight="1" spans="1:5">
      <c r="A5" s="47" t="s">
        <v>606</v>
      </c>
      <c r="B5" s="48"/>
      <c r="C5" s="48"/>
      <c r="D5" s="49"/>
      <c r="E5" s="50"/>
    </row>
    <row r="6" ht="16.5" customHeight="1" spans="1:10">
      <c r="A6" s="47" t="s">
        <v>607</v>
      </c>
      <c r="B6" s="48"/>
      <c r="C6" s="48"/>
      <c r="D6" s="49"/>
      <c r="E6" s="51"/>
      <c r="F6" s="33"/>
      <c r="G6" s="33"/>
      <c r="H6" s="33"/>
      <c r="I6" s="33"/>
      <c r="J6" s="33"/>
    </row>
    <row r="7" ht="16.5" hidden="1" customHeight="1" spans="1:10">
      <c r="A7" s="47" t="s">
        <v>608</v>
      </c>
      <c r="B7" s="48"/>
      <c r="C7" s="48"/>
      <c r="D7" s="49"/>
      <c r="E7" s="51"/>
      <c r="F7" s="33"/>
      <c r="G7" s="33"/>
      <c r="H7" s="33"/>
      <c r="I7" s="33"/>
      <c r="J7" s="33"/>
    </row>
    <row r="8" ht="16.5" hidden="1" customHeight="1" spans="1:10">
      <c r="A8" s="47" t="s">
        <v>609</v>
      </c>
      <c r="B8" s="48"/>
      <c r="C8" s="48"/>
      <c r="D8" s="49"/>
      <c r="E8" s="52"/>
      <c r="F8" s="33"/>
      <c r="G8" s="33"/>
      <c r="H8" s="33"/>
      <c r="I8" s="33"/>
      <c r="J8" s="33"/>
    </row>
    <row r="9" ht="16.5" hidden="1" customHeight="1" spans="1:10">
      <c r="A9" s="47" t="s">
        <v>610</v>
      </c>
      <c r="B9" s="48"/>
      <c r="C9" s="48"/>
      <c r="D9" s="49"/>
      <c r="E9" s="51"/>
      <c r="F9" s="33"/>
      <c r="G9" s="33"/>
      <c r="H9" s="33"/>
      <c r="I9" s="33"/>
      <c r="J9" s="33"/>
    </row>
    <row r="10" ht="16.5" hidden="1" customHeight="1" spans="1:10">
      <c r="A10" s="53" t="s">
        <v>611</v>
      </c>
      <c r="B10" s="48"/>
      <c r="C10" s="48"/>
      <c r="D10" s="49"/>
      <c r="E10" s="54"/>
      <c r="F10" s="33"/>
      <c r="G10" s="33"/>
      <c r="H10" s="33"/>
      <c r="I10" s="33"/>
      <c r="J10" s="33"/>
    </row>
    <row r="11" s="32" customFormat="1" ht="16.5" customHeight="1" spans="1:5">
      <c r="A11" s="47" t="s">
        <v>612</v>
      </c>
      <c r="B11" s="48">
        <f>SUM(B12:B13)</f>
        <v>0</v>
      </c>
      <c r="C11" s="48">
        <f>SUM(C12:C13)</f>
        <v>0</v>
      </c>
      <c r="D11" s="55">
        <f>C11-B11</f>
        <v>0</v>
      </c>
      <c r="E11" s="56"/>
    </row>
    <row r="12" ht="16.5" customHeight="1" spans="1:10">
      <c r="A12" s="53" t="s">
        <v>613</v>
      </c>
      <c r="B12" s="48"/>
      <c r="C12" s="48"/>
      <c r="D12" s="55"/>
      <c r="E12" s="54"/>
      <c r="F12" s="33"/>
      <c r="G12" s="33"/>
      <c r="H12" s="33"/>
      <c r="I12" s="33"/>
      <c r="J12" s="33"/>
    </row>
    <row r="13" ht="16.5" customHeight="1" spans="1:10">
      <c r="A13" s="53" t="s">
        <v>614</v>
      </c>
      <c r="B13" s="48"/>
      <c r="C13" s="48"/>
      <c r="D13" s="55">
        <f>C13-B13</f>
        <v>0</v>
      </c>
      <c r="E13" s="54"/>
      <c r="F13" s="33"/>
      <c r="G13" s="33"/>
      <c r="H13" s="33"/>
      <c r="I13" s="33"/>
      <c r="J13" s="33"/>
    </row>
    <row r="14" s="32" customFormat="1" ht="16.5" customHeight="1" spans="1:5">
      <c r="A14" s="47" t="s">
        <v>615</v>
      </c>
      <c r="B14" s="48"/>
      <c r="C14" s="48"/>
      <c r="D14" s="55"/>
      <c r="E14" s="56"/>
    </row>
    <row r="15" ht="16.5" customHeight="1" spans="1:10">
      <c r="A15" s="47" t="s">
        <v>616</v>
      </c>
      <c r="B15" s="48"/>
      <c r="C15" s="48"/>
      <c r="D15" s="55"/>
      <c r="E15" s="54"/>
      <c r="F15" s="33"/>
      <c r="G15" s="33"/>
      <c r="H15" s="33"/>
      <c r="I15" s="33"/>
      <c r="J15" s="33"/>
    </row>
    <row r="16" ht="16.5" customHeight="1" spans="1:10">
      <c r="A16" s="47" t="s">
        <v>617</v>
      </c>
      <c r="B16" s="48"/>
      <c r="C16" s="48"/>
      <c r="D16" s="55"/>
      <c r="E16" s="54"/>
      <c r="F16" s="33"/>
      <c r="G16" s="33"/>
      <c r="H16" s="33"/>
      <c r="I16" s="33"/>
      <c r="J16" s="33"/>
    </row>
    <row r="17" ht="16.5" customHeight="1" spans="1:10">
      <c r="A17" s="53" t="s">
        <v>618</v>
      </c>
      <c r="B17" s="48"/>
      <c r="C17" s="48"/>
      <c r="D17" s="55"/>
      <c r="E17" s="54"/>
      <c r="F17" s="33"/>
      <c r="G17" s="33"/>
      <c r="H17" s="33"/>
      <c r="I17" s="33"/>
      <c r="J17" s="33"/>
    </row>
    <row r="18" ht="16.5" customHeight="1" spans="1:10">
      <c r="A18" s="47" t="s">
        <v>619</v>
      </c>
      <c r="B18" s="48"/>
      <c r="C18" s="48"/>
      <c r="D18" s="55"/>
      <c r="E18" s="57"/>
      <c r="F18" s="33"/>
      <c r="G18" s="33"/>
      <c r="H18" s="33"/>
      <c r="I18" s="33"/>
      <c r="J18" s="33"/>
    </row>
    <row r="19" s="32" customFormat="1" ht="16.5" customHeight="1" spans="1:5">
      <c r="A19" s="58" t="s">
        <v>620</v>
      </c>
      <c r="B19" s="59">
        <f>SUM(B5+B11+B14+B16+B18)</f>
        <v>0</v>
      </c>
      <c r="C19" s="59">
        <f>SUM(C5+C11+C14+C16+C18)</f>
        <v>0</v>
      </c>
      <c r="D19" s="60">
        <f>C19-B19</f>
        <v>0</v>
      </c>
      <c r="E19" s="50"/>
    </row>
    <row r="20" s="32" customFormat="1" ht="16.5" customHeight="1" spans="1:5">
      <c r="A20" s="58" t="s">
        <v>538</v>
      </c>
      <c r="B20" s="59">
        <f>B21</f>
        <v>0</v>
      </c>
      <c r="C20" s="59">
        <f>C21</f>
        <v>0</v>
      </c>
      <c r="D20" s="59">
        <f>D21</f>
        <v>0</v>
      </c>
      <c r="E20" s="50"/>
    </row>
    <row r="21" ht="16.5" customHeight="1" spans="1:10">
      <c r="A21" s="47" t="s">
        <v>621</v>
      </c>
      <c r="B21" s="48"/>
      <c r="C21" s="48"/>
      <c r="D21" s="55"/>
      <c r="E21" s="51"/>
      <c r="F21" s="33"/>
      <c r="G21" s="33"/>
      <c r="H21" s="33"/>
      <c r="I21" s="33"/>
      <c r="J21" s="33"/>
    </row>
    <row r="22" s="33" customFormat="1" ht="16.5" customHeight="1" spans="1:5">
      <c r="A22" s="61" t="s">
        <v>622</v>
      </c>
      <c r="B22" s="59">
        <f>SUM(B19:B20)</f>
        <v>0</v>
      </c>
      <c r="C22" s="59">
        <f>SUM(C19:C20)</f>
        <v>0</v>
      </c>
      <c r="D22" s="60">
        <f>C22-B22</f>
        <v>0</v>
      </c>
      <c r="E22" s="51"/>
    </row>
    <row r="23" s="33" customFormat="1" ht="16.5" customHeight="1" spans="1:5">
      <c r="A23" s="61" t="s">
        <v>623</v>
      </c>
      <c r="B23" s="59">
        <f>SUM(B31:B32)</f>
        <v>0</v>
      </c>
      <c r="C23" s="59">
        <f>SUM(C31:C32)</f>
        <v>0</v>
      </c>
      <c r="D23" s="59">
        <f>SUM(D31:D32)</f>
        <v>0</v>
      </c>
      <c r="E23" s="51"/>
    </row>
    <row r="24" spans="1:10">
      <c r="A24" s="47" t="s">
        <v>624</v>
      </c>
      <c r="B24" s="48"/>
      <c r="C24" s="48"/>
      <c r="D24" s="55"/>
      <c r="E24" s="62"/>
      <c r="F24" s="33"/>
      <c r="G24" s="33"/>
      <c r="H24" s="33"/>
      <c r="I24" s="33"/>
      <c r="J24" s="33"/>
    </row>
    <row r="25" hidden="1" spans="1:10">
      <c r="A25" s="47" t="s">
        <v>625</v>
      </c>
      <c r="B25" s="48"/>
      <c r="C25" s="48"/>
      <c r="D25" s="55">
        <f>C25-B25</f>
        <v>0</v>
      </c>
      <c r="E25" s="62"/>
      <c r="F25" s="33"/>
      <c r="G25" s="33"/>
      <c r="H25" s="33"/>
      <c r="I25" s="33"/>
      <c r="J25" s="33"/>
    </row>
    <row r="26" hidden="1" spans="1:10">
      <c r="A26" s="47" t="s">
        <v>626</v>
      </c>
      <c r="B26" s="48"/>
      <c r="C26" s="48"/>
      <c r="D26" s="55">
        <f>C26-B26</f>
        <v>0</v>
      </c>
      <c r="E26" s="63"/>
      <c r="F26" s="33"/>
      <c r="G26" s="33"/>
      <c r="H26" s="33"/>
      <c r="I26" s="33"/>
      <c r="J26" s="33"/>
    </row>
    <row r="27" spans="1:10">
      <c r="A27" s="47" t="s">
        <v>627</v>
      </c>
      <c r="B27" s="48"/>
      <c r="C27" s="48"/>
      <c r="D27" s="55"/>
      <c r="E27" s="62"/>
      <c r="F27" s="33"/>
      <c r="G27" s="33"/>
      <c r="H27" s="33"/>
      <c r="I27" s="33"/>
      <c r="J27" s="33"/>
    </row>
    <row r="28" spans="1:10">
      <c r="A28" s="47" t="s">
        <v>628</v>
      </c>
      <c r="B28" s="48"/>
      <c r="C28" s="48"/>
      <c r="D28" s="55"/>
      <c r="E28" s="54"/>
      <c r="F28" s="33"/>
      <c r="G28" s="33"/>
      <c r="H28" s="33"/>
      <c r="I28" s="33"/>
      <c r="J28" s="33"/>
    </row>
    <row r="29" ht="18" customHeight="1" spans="1:10">
      <c r="A29" s="64" t="s">
        <v>629</v>
      </c>
      <c r="B29" s="48">
        <f>B30</f>
        <v>0</v>
      </c>
      <c r="C29" s="48">
        <f>C30</f>
        <v>0</v>
      </c>
      <c r="D29" s="55">
        <f>C29-B29</f>
        <v>0</v>
      </c>
      <c r="E29" s="65"/>
      <c r="F29" s="33"/>
      <c r="G29" s="33"/>
      <c r="H29" s="33"/>
      <c r="I29" s="33"/>
      <c r="J29" s="33"/>
    </row>
    <row r="30" ht="17.25" customHeight="1" spans="1:10">
      <c r="A30" s="64" t="s">
        <v>630</v>
      </c>
      <c r="B30" s="48"/>
      <c r="C30" s="48"/>
      <c r="D30" s="55">
        <f>C30-B30</f>
        <v>0</v>
      </c>
      <c r="E30" s="62"/>
      <c r="F30" s="33"/>
      <c r="G30" s="33"/>
      <c r="H30" s="33"/>
      <c r="I30" s="33"/>
      <c r="J30" s="33"/>
    </row>
    <row r="31" spans="1:10">
      <c r="A31" s="58" t="s">
        <v>631</v>
      </c>
      <c r="B31" s="59">
        <f>SUM(B24,B27,B29)</f>
        <v>0</v>
      </c>
      <c r="C31" s="59"/>
      <c r="D31" s="60">
        <f>C31-B31</f>
        <v>0</v>
      </c>
      <c r="E31" s="66"/>
      <c r="F31" s="33"/>
      <c r="G31" s="33"/>
      <c r="H31" s="33"/>
      <c r="I31" s="33"/>
      <c r="J31" s="33"/>
    </row>
    <row r="32" spans="1:10">
      <c r="A32" s="58" t="s">
        <v>539</v>
      </c>
      <c r="B32" s="59">
        <f>SUM(B33:B34)</f>
        <v>0</v>
      </c>
      <c r="C32" s="59">
        <f>SUM(C33:C34)</f>
        <v>0</v>
      </c>
      <c r="D32" s="60">
        <f>C32-B32</f>
        <v>0</v>
      </c>
      <c r="E32" s="66"/>
      <c r="F32" s="33"/>
      <c r="G32" s="33"/>
      <c r="H32" s="33"/>
      <c r="I32" s="33"/>
      <c r="J32" s="33"/>
    </row>
    <row r="33" spans="1:10">
      <c r="A33" s="47" t="s">
        <v>547</v>
      </c>
      <c r="B33" s="48"/>
      <c r="C33" s="48"/>
      <c r="D33" s="55">
        <f>C33-B33</f>
        <v>0</v>
      </c>
      <c r="E33" s="54"/>
      <c r="F33" s="33"/>
      <c r="G33" s="33"/>
      <c r="H33" s="33"/>
      <c r="I33" s="33"/>
      <c r="J33" s="33"/>
    </row>
    <row r="34" spans="1:10">
      <c r="A34" s="47" t="s">
        <v>549</v>
      </c>
      <c r="B34" s="48"/>
      <c r="C34" s="48"/>
      <c r="D34" s="55"/>
      <c r="E34" s="67"/>
      <c r="F34" s="33"/>
      <c r="G34" s="33"/>
      <c r="H34" s="33"/>
      <c r="I34" s="33"/>
      <c r="J34" s="33"/>
    </row>
    <row r="35" spans="1:10">
      <c r="A35" s="33"/>
      <c r="B35" s="68"/>
      <c r="C35" s="68"/>
      <c r="E35" s="69"/>
      <c r="F35" s="33"/>
      <c r="G35" s="33"/>
      <c r="H35" s="33"/>
      <c r="I35" s="33"/>
      <c r="J35" s="33"/>
    </row>
    <row r="36" spans="1:10">
      <c r="A36" s="33"/>
      <c r="B36" s="68"/>
      <c r="C36" s="68"/>
      <c r="E36" s="69"/>
      <c r="F36" s="33"/>
      <c r="G36" s="33"/>
      <c r="H36" s="33"/>
      <c r="I36" s="33"/>
      <c r="J36" s="33"/>
    </row>
    <row r="37" spans="1:10">
      <c r="A37" s="33"/>
      <c r="B37" s="68"/>
      <c r="C37" s="68"/>
      <c r="E37" s="69"/>
      <c r="F37" s="33"/>
      <c r="G37" s="33"/>
      <c r="H37" s="33"/>
      <c r="I37" s="33"/>
      <c r="J37" s="33"/>
    </row>
    <row r="38" spans="1:10">
      <c r="A38" s="33"/>
      <c r="B38" s="68"/>
      <c r="C38" s="68"/>
      <c r="E38" s="69"/>
      <c r="F38" s="33"/>
      <c r="G38" s="33"/>
      <c r="H38" s="33"/>
      <c r="I38" s="33"/>
      <c r="J38" s="33"/>
    </row>
    <row r="39" spans="1:10">
      <c r="A39" s="33"/>
      <c r="B39" s="68"/>
      <c r="C39" s="68"/>
      <c r="E39" s="69"/>
      <c r="F39" s="33"/>
      <c r="G39" s="33"/>
      <c r="H39" s="33"/>
      <c r="I39" s="33"/>
      <c r="J39" s="33"/>
    </row>
    <row r="40" spans="1:10">
      <c r="A40" s="33"/>
      <c r="B40" s="68"/>
      <c r="C40" s="68"/>
      <c r="E40" s="69"/>
      <c r="F40" s="33"/>
      <c r="G40" s="33"/>
      <c r="H40" s="33"/>
      <c r="I40" s="33"/>
      <c r="J40" s="33"/>
    </row>
    <row r="41" spans="1:10">
      <c r="A41" s="33"/>
      <c r="B41" s="68"/>
      <c r="C41" s="68"/>
      <c r="E41" s="69"/>
      <c r="F41" s="33"/>
      <c r="G41" s="33"/>
      <c r="H41" s="33"/>
      <c r="I41" s="33"/>
      <c r="J41" s="33"/>
    </row>
    <row r="42" spans="1:10">
      <c r="A42" s="33"/>
      <c r="B42" s="68"/>
      <c r="C42" s="68"/>
      <c r="E42" s="69"/>
      <c r="F42" s="33"/>
      <c r="G42" s="33"/>
      <c r="H42" s="33"/>
      <c r="I42" s="33"/>
      <c r="J42" s="33"/>
    </row>
    <row r="43" spans="1:10">
      <c r="A43" s="33"/>
      <c r="B43" s="68"/>
      <c r="C43" s="68"/>
      <c r="E43" s="69"/>
      <c r="F43" s="33"/>
      <c r="G43" s="33"/>
      <c r="H43" s="33"/>
      <c r="I43" s="33"/>
      <c r="J43" s="33"/>
    </row>
    <row r="44" spans="1:10">
      <c r="A44" s="33"/>
      <c r="B44" s="68"/>
      <c r="C44" s="68"/>
      <c r="E44" s="69"/>
      <c r="F44" s="33"/>
      <c r="G44" s="33"/>
      <c r="H44" s="33"/>
      <c r="I44" s="33"/>
      <c r="J44" s="33"/>
    </row>
    <row r="45" spans="1:10">
      <c r="A45" s="33"/>
      <c r="B45" s="68"/>
      <c r="C45" s="68"/>
      <c r="E45" s="69"/>
      <c r="F45" s="33"/>
      <c r="G45" s="33"/>
      <c r="H45" s="33"/>
      <c r="I45" s="33"/>
      <c r="J45" s="33"/>
    </row>
    <row r="46" spans="1:10">
      <c r="A46" s="33"/>
      <c r="B46" s="68"/>
      <c r="C46" s="68"/>
      <c r="E46" s="69"/>
      <c r="F46" s="33"/>
      <c r="G46" s="33"/>
      <c r="H46" s="33"/>
      <c r="I46" s="33"/>
      <c r="J46" s="33"/>
    </row>
    <row r="47" spans="1:10">
      <c r="A47" s="33"/>
      <c r="B47" s="68"/>
      <c r="C47" s="68"/>
      <c r="E47" s="69"/>
      <c r="F47" s="33"/>
      <c r="G47" s="33"/>
      <c r="H47" s="33"/>
      <c r="I47" s="33"/>
      <c r="J47" s="33"/>
    </row>
    <row r="48" spans="1:10">
      <c r="A48" s="33"/>
      <c r="B48" s="68"/>
      <c r="C48" s="68"/>
      <c r="E48" s="69"/>
      <c r="F48" s="33"/>
      <c r="G48" s="33"/>
      <c r="H48" s="33"/>
      <c r="I48" s="33"/>
      <c r="J48" s="33"/>
    </row>
    <row r="49" spans="1:10">
      <c r="A49" s="33"/>
      <c r="B49" s="68"/>
      <c r="C49" s="68"/>
      <c r="E49" s="69"/>
      <c r="F49" s="33"/>
      <c r="G49" s="33"/>
      <c r="H49" s="33"/>
      <c r="I49" s="33"/>
      <c r="J49" s="33"/>
    </row>
    <row r="50" spans="1:10">
      <c r="A50" s="33"/>
      <c r="B50" s="68"/>
      <c r="C50" s="68"/>
      <c r="E50" s="69"/>
      <c r="F50" s="33"/>
      <c r="G50" s="33"/>
      <c r="H50" s="33"/>
      <c r="I50" s="33"/>
      <c r="J50" s="33"/>
    </row>
    <row r="51" spans="1:10">
      <c r="A51" s="33"/>
      <c r="B51" s="68"/>
      <c r="C51" s="68"/>
      <c r="E51" s="69"/>
      <c r="F51" s="33"/>
      <c r="G51" s="33"/>
      <c r="H51" s="33"/>
      <c r="I51" s="33"/>
      <c r="J51" s="33"/>
    </row>
    <row r="52" spans="1:10">
      <c r="A52" s="33"/>
      <c r="B52" s="68"/>
      <c r="C52" s="68"/>
      <c r="E52" s="69"/>
      <c r="F52" s="33"/>
      <c r="G52" s="33"/>
      <c r="H52" s="33"/>
      <c r="I52" s="33"/>
      <c r="J52" s="33"/>
    </row>
    <row r="53" spans="1:10">
      <c r="A53" s="33"/>
      <c r="B53" s="68"/>
      <c r="C53" s="68"/>
      <c r="E53" s="69"/>
      <c r="F53" s="33"/>
      <c r="G53" s="33"/>
      <c r="H53" s="33"/>
      <c r="I53" s="33"/>
      <c r="J53" s="33"/>
    </row>
    <row r="54" spans="1:10">
      <c r="A54" s="33"/>
      <c r="B54" s="68"/>
      <c r="C54" s="68"/>
      <c r="E54" s="69"/>
      <c r="F54" s="33"/>
      <c r="G54" s="33"/>
      <c r="H54" s="33"/>
      <c r="I54" s="33"/>
      <c r="J54" s="33"/>
    </row>
    <row r="55" spans="1:10">
      <c r="A55" s="33"/>
      <c r="B55" s="68"/>
      <c r="C55" s="68"/>
      <c r="E55" s="69"/>
      <c r="F55" s="33"/>
      <c r="G55" s="33"/>
      <c r="H55" s="33"/>
      <c r="I55" s="33"/>
      <c r="J55" s="33"/>
    </row>
    <row r="56" spans="1:10">
      <c r="A56" s="33"/>
      <c r="B56" s="68"/>
      <c r="C56" s="68"/>
      <c r="E56" s="69"/>
      <c r="F56" s="33"/>
      <c r="G56" s="33"/>
      <c r="H56" s="33"/>
      <c r="I56" s="33"/>
      <c r="J56" s="33"/>
    </row>
    <row r="57" spans="1:10">
      <c r="A57" s="33"/>
      <c r="B57" s="68"/>
      <c r="C57" s="68"/>
      <c r="E57" s="69"/>
      <c r="F57" s="33"/>
      <c r="G57" s="33"/>
      <c r="H57" s="33"/>
      <c r="I57" s="33"/>
      <c r="J57" s="33"/>
    </row>
    <row r="58" spans="1:10">
      <c r="A58" s="33"/>
      <c r="B58" s="68"/>
      <c r="C58" s="68"/>
      <c r="E58" s="69"/>
      <c r="F58" s="33"/>
      <c r="G58" s="33"/>
      <c r="H58" s="33"/>
      <c r="I58" s="33"/>
      <c r="J58" s="33"/>
    </row>
    <row r="59" spans="1:10">
      <c r="A59" s="33"/>
      <c r="B59" s="68"/>
      <c r="C59" s="68"/>
      <c r="E59" s="69"/>
      <c r="F59" s="33"/>
      <c r="G59" s="33"/>
      <c r="H59" s="33"/>
      <c r="I59" s="33"/>
      <c r="J59" s="33"/>
    </row>
    <row r="60" spans="1:10">
      <c r="A60" s="33"/>
      <c r="B60" s="68"/>
      <c r="C60" s="68"/>
      <c r="E60" s="69"/>
      <c r="F60" s="33"/>
      <c r="G60" s="33"/>
      <c r="H60" s="33"/>
      <c r="I60" s="33"/>
      <c r="J60" s="33"/>
    </row>
    <row r="61" spans="1:10">
      <c r="A61" s="33"/>
      <c r="B61" s="68"/>
      <c r="C61" s="68"/>
      <c r="E61" s="69"/>
      <c r="F61" s="33"/>
      <c r="G61" s="33"/>
      <c r="H61" s="33"/>
      <c r="I61" s="33"/>
      <c r="J61" s="33"/>
    </row>
    <row r="62" spans="1:10">
      <c r="A62" s="33"/>
      <c r="B62" s="68"/>
      <c r="C62" s="68"/>
      <c r="E62" s="69"/>
      <c r="F62" s="33"/>
      <c r="G62" s="33"/>
      <c r="H62" s="33"/>
      <c r="I62" s="33"/>
      <c r="J62" s="33"/>
    </row>
    <row r="63" spans="1:10">
      <c r="A63" s="33"/>
      <c r="B63" s="68"/>
      <c r="C63" s="68"/>
      <c r="E63" s="69"/>
      <c r="F63" s="33"/>
      <c r="G63" s="33"/>
      <c r="H63" s="33"/>
      <c r="I63" s="33"/>
      <c r="J63" s="33"/>
    </row>
    <row r="64" spans="1:10">
      <c r="A64" s="33"/>
      <c r="B64" s="68"/>
      <c r="C64" s="68"/>
      <c r="E64" s="69"/>
      <c r="F64" s="33"/>
      <c r="G64" s="33"/>
      <c r="H64" s="33"/>
      <c r="I64" s="33"/>
      <c r="J64" s="33"/>
    </row>
    <row r="65" spans="1:10">
      <c r="A65" s="33"/>
      <c r="B65" s="68"/>
      <c r="C65" s="68"/>
      <c r="E65" s="69"/>
      <c r="F65" s="33"/>
      <c r="G65" s="33"/>
      <c r="H65" s="33"/>
      <c r="I65" s="33"/>
      <c r="J65" s="33"/>
    </row>
    <row r="66" spans="1:10">
      <c r="A66" s="33"/>
      <c r="B66" s="68"/>
      <c r="C66" s="68"/>
      <c r="E66" s="69"/>
      <c r="F66" s="33"/>
      <c r="G66" s="33"/>
      <c r="H66" s="33"/>
      <c r="I66" s="33"/>
      <c r="J66" s="33"/>
    </row>
    <row r="67" spans="1:10">
      <c r="A67" s="33"/>
      <c r="B67" s="68"/>
      <c r="C67" s="68"/>
      <c r="E67" s="69"/>
      <c r="F67" s="33"/>
      <c r="G67" s="33"/>
      <c r="H67" s="33"/>
      <c r="I67" s="33"/>
      <c r="J67" s="33"/>
    </row>
    <row r="68" spans="1:10">
      <c r="A68" s="33"/>
      <c r="B68" s="68"/>
      <c r="C68" s="68"/>
      <c r="E68" s="69"/>
      <c r="F68" s="33"/>
      <c r="G68" s="33"/>
      <c r="H68" s="33"/>
      <c r="I68" s="33"/>
      <c r="J68" s="33"/>
    </row>
    <row r="69" spans="1:10">
      <c r="A69" s="33"/>
      <c r="B69" s="68"/>
      <c r="C69" s="68"/>
      <c r="E69" s="69"/>
      <c r="F69" s="33"/>
      <c r="G69" s="33"/>
      <c r="H69" s="33"/>
      <c r="I69" s="33"/>
      <c r="J69" s="33"/>
    </row>
    <row r="70" spans="1:10">
      <c r="A70" s="33"/>
      <c r="B70" s="68"/>
      <c r="C70" s="68"/>
      <c r="E70" s="69"/>
      <c r="F70" s="33"/>
      <c r="G70" s="33"/>
      <c r="H70" s="33"/>
      <c r="I70" s="33"/>
      <c r="J70" s="33"/>
    </row>
    <row r="71" spans="1:10">
      <c r="A71" s="33"/>
      <c r="B71" s="68"/>
      <c r="C71" s="68"/>
      <c r="E71" s="69"/>
      <c r="F71" s="33"/>
      <c r="G71" s="33"/>
      <c r="H71" s="33"/>
      <c r="I71" s="33"/>
      <c r="J71" s="33"/>
    </row>
    <row r="72" spans="1:10">
      <c r="A72" s="33"/>
      <c r="B72" s="68"/>
      <c r="C72" s="68"/>
      <c r="E72" s="69"/>
      <c r="F72" s="33"/>
      <c r="G72" s="33"/>
      <c r="H72" s="33"/>
      <c r="I72" s="33"/>
      <c r="J72" s="33"/>
    </row>
    <row r="73" spans="1:10">
      <c r="A73" s="33"/>
      <c r="B73" s="68"/>
      <c r="C73" s="68"/>
      <c r="E73" s="69"/>
      <c r="F73" s="33"/>
      <c r="G73" s="33"/>
      <c r="H73" s="33"/>
      <c r="I73" s="33"/>
      <c r="J73" s="33"/>
    </row>
    <row r="74" spans="1:10">
      <c r="A74" s="33"/>
      <c r="B74" s="68"/>
      <c r="C74" s="68"/>
      <c r="E74" s="69"/>
      <c r="F74" s="33"/>
      <c r="G74" s="33"/>
      <c r="H74" s="33"/>
      <c r="I74" s="33"/>
      <c r="J74" s="33"/>
    </row>
    <row r="75" spans="1:10">
      <c r="A75" s="33"/>
      <c r="B75" s="68"/>
      <c r="C75" s="68"/>
      <c r="E75" s="69"/>
      <c r="F75" s="33"/>
      <c r="G75" s="33"/>
      <c r="H75" s="33"/>
      <c r="I75" s="33"/>
      <c r="J75" s="33"/>
    </row>
    <row r="76" spans="1:10">
      <c r="A76" s="33"/>
      <c r="B76" s="68"/>
      <c r="C76" s="68"/>
      <c r="E76" s="69"/>
      <c r="F76" s="33"/>
      <c r="G76" s="33"/>
      <c r="H76" s="33"/>
      <c r="I76" s="33"/>
      <c r="J76" s="33"/>
    </row>
    <row r="77" spans="1:10">
      <c r="A77" s="33"/>
      <c r="B77" s="68"/>
      <c r="C77" s="68"/>
      <c r="E77" s="69"/>
      <c r="F77" s="33"/>
      <c r="G77" s="33"/>
      <c r="H77" s="33"/>
      <c r="I77" s="33"/>
      <c r="J77" s="33"/>
    </row>
    <row r="78" spans="1:10">
      <c r="A78" s="33"/>
      <c r="B78" s="68"/>
      <c r="C78" s="68"/>
      <c r="E78" s="69"/>
      <c r="F78" s="33"/>
      <c r="G78" s="33"/>
      <c r="H78" s="33"/>
      <c r="I78" s="33"/>
      <c r="J78" s="33"/>
    </row>
    <row r="79" spans="1:10">
      <c r="A79" s="33"/>
      <c r="B79" s="68"/>
      <c r="C79" s="68"/>
      <c r="E79" s="69"/>
      <c r="F79" s="33"/>
      <c r="G79" s="33"/>
      <c r="H79" s="33"/>
      <c r="I79" s="33"/>
      <c r="J79" s="33"/>
    </row>
    <row r="80" spans="1:10">
      <c r="A80" s="33"/>
      <c r="B80" s="68"/>
      <c r="C80" s="68"/>
      <c r="E80" s="69"/>
      <c r="F80" s="33"/>
      <c r="G80" s="33"/>
      <c r="H80" s="33"/>
      <c r="I80" s="33"/>
      <c r="J80" s="33"/>
    </row>
    <row r="81" spans="1:10">
      <c r="A81" s="33"/>
      <c r="B81" s="68"/>
      <c r="C81" s="68"/>
      <c r="E81" s="69"/>
      <c r="F81" s="33"/>
      <c r="G81" s="33"/>
      <c r="H81" s="33"/>
      <c r="I81" s="33"/>
      <c r="J81" s="33"/>
    </row>
    <row r="82" spans="1:10">
      <c r="A82" s="33"/>
      <c r="B82" s="68"/>
      <c r="C82" s="68"/>
      <c r="E82" s="69"/>
      <c r="F82" s="33"/>
      <c r="G82" s="33"/>
      <c r="H82" s="33"/>
      <c r="I82" s="33"/>
      <c r="J82" s="33"/>
    </row>
    <row r="83" spans="1:10">
      <c r="A83" s="33"/>
      <c r="B83" s="68"/>
      <c r="C83" s="68"/>
      <c r="E83" s="69"/>
      <c r="F83" s="33"/>
      <c r="G83" s="33"/>
      <c r="H83" s="33"/>
      <c r="I83" s="33"/>
      <c r="J83" s="33"/>
    </row>
    <row r="84" spans="1:10">
      <c r="A84" s="33"/>
      <c r="B84" s="68"/>
      <c r="C84" s="68"/>
      <c r="E84" s="69"/>
      <c r="F84" s="33"/>
      <c r="G84" s="33"/>
      <c r="H84" s="33"/>
      <c r="I84" s="33"/>
      <c r="J84" s="33"/>
    </row>
    <row r="85" spans="1:10">
      <c r="A85" s="33"/>
      <c r="B85" s="68"/>
      <c r="C85" s="68"/>
      <c r="E85" s="69"/>
      <c r="F85" s="33"/>
      <c r="G85" s="33"/>
      <c r="H85" s="33"/>
      <c r="I85" s="33"/>
      <c r="J85" s="33"/>
    </row>
    <row r="86" spans="1:10">
      <c r="A86" s="33"/>
      <c r="B86" s="68"/>
      <c r="C86" s="68"/>
      <c r="E86" s="69"/>
      <c r="F86" s="33"/>
      <c r="G86" s="33"/>
      <c r="H86" s="33"/>
      <c r="I86" s="33"/>
      <c r="J86" s="33"/>
    </row>
    <row r="87" spans="1:10">
      <c r="A87" s="33"/>
      <c r="B87" s="68"/>
      <c r="C87" s="68"/>
      <c r="E87" s="69"/>
      <c r="F87" s="33"/>
      <c r="G87" s="33"/>
      <c r="H87" s="33"/>
      <c r="I87" s="33"/>
      <c r="J87" s="33"/>
    </row>
    <row r="88" spans="1:10">
      <c r="A88" s="33"/>
      <c r="B88" s="68"/>
      <c r="C88" s="68"/>
      <c r="E88" s="69"/>
      <c r="F88" s="33"/>
      <c r="G88" s="33"/>
      <c r="H88" s="33"/>
      <c r="I88" s="33"/>
      <c r="J88" s="33"/>
    </row>
    <row r="89" spans="1:10">
      <c r="A89" s="33"/>
      <c r="B89" s="68"/>
      <c r="C89" s="68"/>
      <c r="E89" s="69"/>
      <c r="F89" s="33"/>
      <c r="G89" s="33"/>
      <c r="H89" s="33"/>
      <c r="I89" s="33"/>
      <c r="J89" s="33"/>
    </row>
    <row r="90" spans="1:10">
      <c r="A90" s="33"/>
      <c r="B90" s="68"/>
      <c r="C90" s="68"/>
      <c r="E90" s="69"/>
      <c r="F90" s="33"/>
      <c r="G90" s="33"/>
      <c r="H90" s="33"/>
      <c r="I90" s="33"/>
      <c r="J90" s="33"/>
    </row>
    <row r="91" spans="1:10">
      <c r="A91" s="33"/>
      <c r="B91" s="68"/>
      <c r="C91" s="68"/>
      <c r="E91" s="69"/>
      <c r="F91" s="33"/>
      <c r="G91" s="33"/>
      <c r="H91" s="33"/>
      <c r="I91" s="33"/>
      <c r="J91" s="33"/>
    </row>
    <row r="92" spans="1:10">
      <c r="A92" s="33"/>
      <c r="B92" s="68"/>
      <c r="C92" s="68"/>
      <c r="E92" s="69"/>
      <c r="F92" s="33"/>
      <c r="G92" s="33"/>
      <c r="H92" s="33"/>
      <c r="I92" s="33"/>
      <c r="J92" s="33"/>
    </row>
    <row r="93" spans="1:10">
      <c r="A93" s="33"/>
      <c r="B93" s="68"/>
      <c r="C93" s="68"/>
      <c r="E93" s="69"/>
      <c r="F93" s="33"/>
      <c r="G93" s="33"/>
      <c r="H93" s="33"/>
      <c r="I93" s="33"/>
      <c r="J93" s="33"/>
    </row>
    <row r="94" spans="1:10">
      <c r="A94" s="33"/>
      <c r="B94" s="68"/>
      <c r="C94" s="68"/>
      <c r="E94" s="69"/>
      <c r="F94" s="33"/>
      <c r="G94" s="33"/>
      <c r="H94" s="33"/>
      <c r="I94" s="33"/>
      <c r="J94" s="33"/>
    </row>
    <row r="95" spans="1:10">
      <c r="A95" s="33"/>
      <c r="B95" s="68"/>
      <c r="C95" s="68"/>
      <c r="E95" s="69"/>
      <c r="F95" s="33"/>
      <c r="G95" s="33"/>
      <c r="H95" s="33"/>
      <c r="I95" s="33"/>
      <c r="J95" s="33"/>
    </row>
    <row r="96" spans="1:10">
      <c r="A96" s="33"/>
      <c r="B96" s="68"/>
      <c r="C96" s="68"/>
      <c r="E96" s="69"/>
      <c r="F96" s="33"/>
      <c r="G96" s="33"/>
      <c r="H96" s="33"/>
      <c r="I96" s="33"/>
      <c r="J96" s="33"/>
    </row>
    <row r="97" spans="1:10">
      <c r="A97" s="33"/>
      <c r="B97" s="68"/>
      <c r="C97" s="68"/>
      <c r="E97" s="69"/>
      <c r="F97" s="33"/>
      <c r="G97" s="33"/>
      <c r="H97" s="33"/>
      <c r="I97" s="33"/>
      <c r="J97" s="33"/>
    </row>
    <row r="98" spans="1:10">
      <c r="A98" s="33"/>
      <c r="B98" s="68"/>
      <c r="C98" s="68"/>
      <c r="E98" s="69"/>
      <c r="F98" s="33"/>
      <c r="G98" s="33"/>
      <c r="H98" s="33"/>
      <c r="I98" s="33"/>
      <c r="J98" s="33"/>
    </row>
    <row r="99" spans="1:10">
      <c r="A99" s="33"/>
      <c r="B99" s="68"/>
      <c r="C99" s="68"/>
      <c r="E99" s="69"/>
      <c r="F99" s="33"/>
      <c r="G99" s="33"/>
      <c r="H99" s="33"/>
      <c r="I99" s="33"/>
      <c r="J99" s="33"/>
    </row>
    <row r="100" spans="1:10">
      <c r="A100" s="33"/>
      <c r="B100" s="68"/>
      <c r="C100" s="68"/>
      <c r="E100" s="69"/>
      <c r="F100" s="33"/>
      <c r="G100" s="33"/>
      <c r="H100" s="33"/>
      <c r="I100" s="33"/>
      <c r="J100" s="33"/>
    </row>
    <row r="101" spans="1:10">
      <c r="A101" s="33"/>
      <c r="B101" s="68"/>
      <c r="C101" s="68"/>
      <c r="E101" s="69"/>
      <c r="F101" s="33"/>
      <c r="G101" s="33"/>
      <c r="H101" s="33"/>
      <c r="I101" s="33"/>
      <c r="J101" s="33"/>
    </row>
    <row r="102" spans="1:10">
      <c r="A102" s="33"/>
      <c r="B102" s="68"/>
      <c r="C102" s="68"/>
      <c r="E102" s="69"/>
      <c r="F102" s="33"/>
      <c r="G102" s="33"/>
      <c r="H102" s="33"/>
      <c r="I102" s="33"/>
      <c r="J102" s="33"/>
    </row>
    <row r="103" spans="1:10">
      <c r="A103" s="33"/>
      <c r="B103" s="68"/>
      <c r="C103" s="68"/>
      <c r="E103" s="69"/>
      <c r="F103" s="33"/>
      <c r="G103" s="33"/>
      <c r="H103" s="33"/>
      <c r="I103" s="33"/>
      <c r="J103" s="33"/>
    </row>
    <row r="104" spans="1:10">
      <c r="A104" s="33"/>
      <c r="B104" s="68"/>
      <c r="C104" s="68"/>
      <c r="E104" s="69"/>
      <c r="F104" s="33"/>
      <c r="G104" s="33"/>
      <c r="H104" s="33"/>
      <c r="I104" s="33"/>
      <c r="J104" s="33"/>
    </row>
    <row r="105" spans="1:10">
      <c r="A105" s="33"/>
      <c r="B105" s="68"/>
      <c r="C105" s="68"/>
      <c r="E105" s="69"/>
      <c r="F105" s="33"/>
      <c r="G105" s="33"/>
      <c r="H105" s="33"/>
      <c r="I105" s="33"/>
      <c r="J105" s="33"/>
    </row>
    <row r="106" spans="1:10">
      <c r="A106" s="33"/>
      <c r="B106" s="68"/>
      <c r="C106" s="68"/>
      <c r="E106" s="69"/>
      <c r="F106" s="33"/>
      <c r="G106" s="33"/>
      <c r="H106" s="33"/>
      <c r="I106" s="33"/>
      <c r="J106" s="33"/>
    </row>
    <row r="107" spans="1:10">
      <c r="A107" s="33"/>
      <c r="B107" s="68"/>
      <c r="C107" s="68"/>
      <c r="E107" s="69"/>
      <c r="F107" s="33"/>
      <c r="G107" s="33"/>
      <c r="H107" s="33"/>
      <c r="I107" s="33"/>
      <c r="J107" s="33"/>
    </row>
    <row r="108" spans="1:10">
      <c r="A108" s="33"/>
      <c r="B108" s="68"/>
      <c r="C108" s="68"/>
      <c r="E108" s="69"/>
      <c r="F108" s="33"/>
      <c r="G108" s="33"/>
      <c r="H108" s="33"/>
      <c r="I108" s="33"/>
      <c r="J108" s="33"/>
    </row>
    <row r="109" spans="1:10">
      <c r="A109" s="33"/>
      <c r="B109" s="68"/>
      <c r="C109" s="68"/>
      <c r="E109" s="69"/>
      <c r="F109" s="33"/>
      <c r="G109" s="33"/>
      <c r="H109" s="33"/>
      <c r="I109" s="33"/>
      <c r="J109" s="33"/>
    </row>
    <row r="110" spans="1:10">
      <c r="A110" s="33"/>
      <c r="B110" s="68"/>
      <c r="C110" s="68"/>
      <c r="E110" s="69"/>
      <c r="F110" s="33"/>
      <c r="G110" s="33"/>
      <c r="H110" s="33"/>
      <c r="I110" s="33"/>
      <c r="J110" s="33"/>
    </row>
    <row r="111" spans="1:10">
      <c r="A111" s="33"/>
      <c r="B111" s="68"/>
      <c r="C111" s="68"/>
      <c r="E111" s="69"/>
      <c r="F111" s="33"/>
      <c r="G111" s="33"/>
      <c r="H111" s="33"/>
      <c r="I111" s="33"/>
      <c r="J111" s="33"/>
    </row>
    <row r="112" spans="1:10">
      <c r="A112" s="33"/>
      <c r="B112" s="68"/>
      <c r="C112" s="68"/>
      <c r="E112" s="69"/>
      <c r="F112" s="33"/>
      <c r="G112" s="33"/>
      <c r="H112" s="33"/>
      <c r="I112" s="33"/>
      <c r="J112" s="33"/>
    </row>
    <row r="113" spans="1:10">
      <c r="A113" s="33"/>
      <c r="B113" s="68"/>
      <c r="C113" s="68"/>
      <c r="E113" s="69"/>
      <c r="F113" s="33"/>
      <c r="G113" s="33"/>
      <c r="H113" s="33"/>
      <c r="I113" s="33"/>
      <c r="J113" s="33"/>
    </row>
    <row r="114" spans="1:10">
      <c r="A114" s="33"/>
      <c r="B114" s="68"/>
      <c r="C114" s="68"/>
      <c r="E114" s="69"/>
      <c r="F114" s="33"/>
      <c r="G114" s="33"/>
      <c r="H114" s="33"/>
      <c r="I114" s="33"/>
      <c r="J114" s="33"/>
    </row>
    <row r="115" spans="1:10">
      <c r="A115" s="33"/>
      <c r="B115" s="68"/>
      <c r="C115" s="68"/>
      <c r="E115" s="69"/>
      <c r="F115" s="33"/>
      <c r="G115" s="33"/>
      <c r="H115" s="33"/>
      <c r="I115" s="33"/>
      <c r="J115" s="33"/>
    </row>
    <row r="116" spans="1:10">
      <c r="A116" s="33"/>
      <c r="B116" s="68"/>
      <c r="C116" s="68"/>
      <c r="E116" s="69"/>
      <c r="F116" s="33"/>
      <c r="G116" s="33"/>
      <c r="H116" s="33"/>
      <c r="I116" s="33"/>
      <c r="J116" s="33"/>
    </row>
    <row r="117" spans="1:10">
      <c r="A117" s="33"/>
      <c r="B117" s="68"/>
      <c r="C117" s="68"/>
      <c r="E117" s="69"/>
      <c r="F117" s="33"/>
      <c r="G117" s="33"/>
      <c r="H117" s="33"/>
      <c r="I117" s="33"/>
      <c r="J117" s="33"/>
    </row>
    <row r="118" spans="1:10">
      <c r="A118" s="33"/>
      <c r="B118" s="68"/>
      <c r="C118" s="68"/>
      <c r="E118" s="69"/>
      <c r="F118" s="33"/>
      <c r="G118" s="33"/>
      <c r="H118" s="33"/>
      <c r="I118" s="33"/>
      <c r="J118" s="33"/>
    </row>
    <row r="119" spans="1:10">
      <c r="A119" s="33"/>
      <c r="B119" s="68"/>
      <c r="C119" s="68"/>
      <c r="E119" s="69"/>
      <c r="F119" s="33"/>
      <c r="G119" s="33"/>
      <c r="H119" s="33"/>
      <c r="I119" s="33"/>
      <c r="J119" s="33"/>
    </row>
    <row r="120" spans="1:10">
      <c r="A120" s="33"/>
      <c r="B120" s="68"/>
      <c r="C120" s="68"/>
      <c r="E120" s="69"/>
      <c r="F120" s="33"/>
      <c r="G120" s="33"/>
      <c r="H120" s="33"/>
      <c r="I120" s="33"/>
      <c r="J120" s="33"/>
    </row>
    <row r="121" spans="1:10">
      <c r="A121" s="33"/>
      <c r="B121" s="68"/>
      <c r="C121" s="68"/>
      <c r="E121" s="69"/>
      <c r="F121" s="33"/>
      <c r="G121" s="33"/>
      <c r="H121" s="33"/>
      <c r="I121" s="33"/>
      <c r="J121" s="33"/>
    </row>
    <row r="122" spans="1:10">
      <c r="A122" s="33"/>
      <c r="B122" s="68"/>
      <c r="C122" s="68"/>
      <c r="E122" s="69"/>
      <c r="F122" s="33"/>
      <c r="G122" s="33"/>
      <c r="H122" s="33"/>
      <c r="I122" s="33"/>
      <c r="J122" s="33"/>
    </row>
    <row r="123" spans="1:10">
      <c r="A123" s="33"/>
      <c r="B123" s="68"/>
      <c r="C123" s="68"/>
      <c r="E123" s="69"/>
      <c r="F123" s="33"/>
      <c r="G123" s="33"/>
      <c r="H123" s="33"/>
      <c r="I123" s="33"/>
      <c r="J123" s="33"/>
    </row>
    <row r="124" spans="1:10">
      <c r="A124" s="33"/>
      <c r="B124" s="68"/>
      <c r="C124" s="68"/>
      <c r="E124" s="69"/>
      <c r="F124" s="33"/>
      <c r="G124" s="33"/>
      <c r="H124" s="33"/>
      <c r="I124" s="33"/>
      <c r="J124" s="33"/>
    </row>
    <row r="125" spans="1:10">
      <c r="A125" s="33"/>
      <c r="B125" s="68"/>
      <c r="C125" s="68"/>
      <c r="E125" s="69"/>
      <c r="F125" s="33"/>
      <c r="G125" s="33"/>
      <c r="H125" s="33"/>
      <c r="I125" s="33"/>
      <c r="J125" s="33"/>
    </row>
    <row r="126" spans="1:10">
      <c r="A126" s="33"/>
      <c r="B126" s="68"/>
      <c r="C126" s="68"/>
      <c r="E126" s="69"/>
      <c r="F126" s="33"/>
      <c r="G126" s="33"/>
      <c r="H126" s="33"/>
      <c r="I126" s="33"/>
      <c r="J126" s="33"/>
    </row>
    <row r="127" spans="1:10">
      <c r="A127" s="33"/>
      <c r="B127" s="68"/>
      <c r="C127" s="68"/>
      <c r="E127" s="69"/>
      <c r="F127" s="33"/>
      <c r="G127" s="33"/>
      <c r="H127" s="33"/>
      <c r="I127" s="33"/>
      <c r="J127" s="33"/>
    </row>
    <row r="128" spans="1:10">
      <c r="A128" s="33"/>
      <c r="B128" s="68"/>
      <c r="C128" s="68"/>
      <c r="E128" s="69"/>
      <c r="F128" s="33"/>
      <c r="G128" s="33"/>
      <c r="H128" s="33"/>
      <c r="I128" s="33"/>
      <c r="J128" s="33"/>
    </row>
    <row r="129" spans="1:10">
      <c r="A129" s="33"/>
      <c r="B129" s="68"/>
      <c r="C129" s="68"/>
      <c r="E129" s="69"/>
      <c r="F129" s="33"/>
      <c r="G129" s="33"/>
      <c r="H129" s="33"/>
      <c r="I129" s="33"/>
      <c r="J129" s="33"/>
    </row>
    <row r="130" spans="1:10">
      <c r="A130" s="33"/>
      <c r="B130" s="68"/>
      <c r="C130" s="68"/>
      <c r="E130" s="69"/>
      <c r="F130" s="33"/>
      <c r="G130" s="33"/>
      <c r="H130" s="33"/>
      <c r="I130" s="33"/>
      <c r="J130" s="33"/>
    </row>
    <row r="131" spans="1:10">
      <c r="A131" s="33"/>
      <c r="B131" s="68"/>
      <c r="C131" s="68"/>
      <c r="E131" s="69"/>
      <c r="F131" s="33"/>
      <c r="G131" s="33"/>
      <c r="H131" s="33"/>
      <c r="I131" s="33"/>
      <c r="J131" s="33"/>
    </row>
    <row r="132" spans="1:10">
      <c r="A132" s="33"/>
      <c r="B132" s="68"/>
      <c r="C132" s="68"/>
      <c r="E132" s="69"/>
      <c r="F132" s="33"/>
      <c r="G132" s="33"/>
      <c r="H132" s="33"/>
      <c r="I132" s="33"/>
      <c r="J132" s="33"/>
    </row>
    <row r="133" spans="1:10">
      <c r="A133" s="33"/>
      <c r="B133" s="68"/>
      <c r="C133" s="68"/>
      <c r="E133" s="69"/>
      <c r="F133" s="33"/>
      <c r="G133" s="33"/>
      <c r="H133" s="33"/>
      <c r="I133" s="33"/>
      <c r="J133" s="33"/>
    </row>
    <row r="134" spans="1:10">
      <c r="A134" s="33"/>
      <c r="B134" s="68"/>
      <c r="C134" s="68"/>
      <c r="E134" s="69"/>
      <c r="F134" s="33"/>
      <c r="G134" s="33"/>
      <c r="H134" s="33"/>
      <c r="I134" s="33"/>
      <c r="J134" s="33"/>
    </row>
    <row r="135" spans="1:10">
      <c r="A135" s="33"/>
      <c r="B135" s="68"/>
      <c r="C135" s="68"/>
      <c r="E135" s="69"/>
      <c r="F135" s="33"/>
      <c r="G135" s="33"/>
      <c r="H135" s="33"/>
      <c r="I135" s="33"/>
      <c r="J135" s="33"/>
    </row>
    <row r="136" spans="1:10">
      <c r="A136" s="33"/>
      <c r="B136" s="68"/>
      <c r="C136" s="68"/>
      <c r="E136" s="69"/>
      <c r="F136" s="33"/>
      <c r="G136" s="33"/>
      <c r="H136" s="33"/>
      <c r="I136" s="33"/>
      <c r="J136" s="33"/>
    </row>
    <row r="137" spans="1:10">
      <c r="A137" s="33"/>
      <c r="B137" s="68"/>
      <c r="C137" s="68"/>
      <c r="E137" s="69"/>
      <c r="F137" s="33"/>
      <c r="G137" s="33"/>
      <c r="H137" s="33"/>
      <c r="I137" s="33"/>
      <c r="J137" s="33"/>
    </row>
    <row r="138" spans="1:10">
      <c r="A138" s="33"/>
      <c r="B138" s="68"/>
      <c r="C138" s="68"/>
      <c r="E138" s="69"/>
      <c r="F138" s="33"/>
      <c r="G138" s="33"/>
      <c r="H138" s="33"/>
      <c r="I138" s="33"/>
      <c r="J138" s="33"/>
    </row>
    <row r="139" spans="1:10">
      <c r="A139" s="33"/>
      <c r="B139" s="68"/>
      <c r="C139" s="68"/>
      <c r="E139" s="69"/>
      <c r="F139" s="33"/>
      <c r="G139" s="33"/>
      <c r="H139" s="33"/>
      <c r="I139" s="33"/>
      <c r="J139" s="33"/>
    </row>
    <row r="140" spans="1:10">
      <c r="A140" s="33"/>
      <c r="B140" s="68"/>
      <c r="C140" s="68"/>
      <c r="E140" s="69"/>
      <c r="F140" s="33"/>
      <c r="G140" s="33"/>
      <c r="H140" s="33"/>
      <c r="I140" s="33"/>
      <c r="J140" s="33"/>
    </row>
    <row r="141" spans="1:10">
      <c r="A141" s="33"/>
      <c r="B141" s="68"/>
      <c r="C141" s="68"/>
      <c r="E141" s="69"/>
      <c r="F141" s="33"/>
      <c r="G141" s="33"/>
      <c r="H141" s="33"/>
      <c r="I141" s="33"/>
      <c r="J141" s="33"/>
    </row>
    <row r="142" spans="1:10">
      <c r="A142" s="33"/>
      <c r="B142" s="68"/>
      <c r="C142" s="68"/>
      <c r="E142" s="69"/>
      <c r="F142" s="33"/>
      <c r="G142" s="33"/>
      <c r="H142" s="33"/>
      <c r="I142" s="33"/>
      <c r="J142" s="33"/>
    </row>
    <row r="143" spans="1:10">
      <c r="A143" s="33"/>
      <c r="B143" s="68"/>
      <c r="C143" s="68"/>
      <c r="E143" s="69"/>
      <c r="F143" s="33"/>
      <c r="G143" s="33"/>
      <c r="H143" s="33"/>
      <c r="I143" s="33"/>
      <c r="J143" s="33"/>
    </row>
    <row r="144" spans="1:10">
      <c r="A144" s="33"/>
      <c r="B144" s="68"/>
      <c r="C144" s="68"/>
      <c r="E144" s="69"/>
      <c r="F144" s="33"/>
      <c r="G144" s="33"/>
      <c r="H144" s="33"/>
      <c r="I144" s="33"/>
      <c r="J144" s="33"/>
    </row>
    <row r="145" spans="1:10">
      <c r="A145" s="33"/>
      <c r="B145" s="68"/>
      <c r="C145" s="68"/>
      <c r="E145" s="69"/>
      <c r="F145" s="33"/>
      <c r="G145" s="33"/>
      <c r="H145" s="33"/>
      <c r="I145" s="33"/>
      <c r="J145" s="33"/>
    </row>
    <row r="146" spans="1:10">
      <c r="A146" s="33"/>
      <c r="B146" s="68"/>
      <c r="C146" s="68"/>
      <c r="E146" s="69"/>
      <c r="F146" s="33"/>
      <c r="G146" s="33"/>
      <c r="H146" s="33"/>
      <c r="I146" s="33"/>
      <c r="J146" s="33"/>
    </row>
    <row r="147" spans="1:10">
      <c r="A147" s="33"/>
      <c r="B147" s="68"/>
      <c r="C147" s="68"/>
      <c r="E147" s="69"/>
      <c r="F147" s="33"/>
      <c r="G147" s="33"/>
      <c r="H147" s="33"/>
      <c r="I147" s="33"/>
      <c r="J147" s="33"/>
    </row>
    <row r="148" spans="1:10">
      <c r="A148" s="33"/>
      <c r="B148" s="68"/>
      <c r="C148" s="68"/>
      <c r="E148" s="69"/>
      <c r="F148" s="33"/>
      <c r="G148" s="33"/>
      <c r="H148" s="33"/>
      <c r="I148" s="33"/>
      <c r="J148" s="33"/>
    </row>
    <row r="149" spans="1:10">
      <c r="A149" s="33"/>
      <c r="B149" s="68"/>
      <c r="C149" s="68"/>
      <c r="E149" s="69"/>
      <c r="F149" s="33"/>
      <c r="G149" s="33"/>
      <c r="H149" s="33"/>
      <c r="I149" s="33"/>
      <c r="J149" s="33"/>
    </row>
    <row r="150" spans="1:10">
      <c r="A150" s="33"/>
      <c r="B150" s="68"/>
      <c r="C150" s="68"/>
      <c r="E150" s="69"/>
      <c r="F150" s="33"/>
      <c r="G150" s="33"/>
      <c r="H150" s="33"/>
      <c r="I150" s="33"/>
      <c r="J150" s="33"/>
    </row>
    <row r="151" spans="1:10">
      <c r="A151" s="33"/>
      <c r="B151" s="68"/>
      <c r="C151" s="68"/>
      <c r="E151" s="69"/>
      <c r="F151" s="33"/>
      <c r="G151" s="33"/>
      <c r="H151" s="33"/>
      <c r="I151" s="33"/>
      <c r="J151" s="33"/>
    </row>
    <row r="152" spans="1:10">
      <c r="A152" s="33"/>
      <c r="B152" s="68"/>
      <c r="C152" s="68"/>
      <c r="E152" s="69"/>
      <c r="F152" s="33"/>
      <c r="G152" s="33"/>
      <c r="H152" s="33"/>
      <c r="I152" s="33"/>
      <c r="J152" s="33"/>
    </row>
    <row r="153" spans="1:10">
      <c r="A153" s="33"/>
      <c r="B153" s="68"/>
      <c r="C153" s="68"/>
      <c r="E153" s="69"/>
      <c r="F153" s="33"/>
      <c r="G153" s="33"/>
      <c r="H153" s="33"/>
      <c r="I153" s="33"/>
      <c r="J153" s="33"/>
    </row>
    <row r="154" spans="1:10">
      <c r="A154" s="33"/>
      <c r="B154" s="68"/>
      <c r="C154" s="68"/>
      <c r="E154" s="69"/>
      <c r="F154" s="33"/>
      <c r="G154" s="33"/>
      <c r="H154" s="33"/>
      <c r="I154" s="33"/>
      <c r="J154" s="33"/>
    </row>
    <row r="155" spans="1:10">
      <c r="A155" s="33"/>
      <c r="B155" s="68"/>
      <c r="C155" s="68"/>
      <c r="E155" s="69"/>
      <c r="F155" s="33"/>
      <c r="G155" s="33"/>
      <c r="H155" s="33"/>
      <c r="I155" s="33"/>
      <c r="J155" s="33"/>
    </row>
    <row r="156" spans="1:10">
      <c r="A156" s="33"/>
      <c r="B156" s="68"/>
      <c r="C156" s="68"/>
      <c r="E156" s="69"/>
      <c r="F156" s="33"/>
      <c r="G156" s="33"/>
      <c r="H156" s="33"/>
      <c r="I156" s="33"/>
      <c r="J156" s="33"/>
    </row>
    <row r="157" spans="1:10">
      <c r="A157" s="33"/>
      <c r="B157" s="68"/>
      <c r="C157" s="68"/>
      <c r="E157" s="69"/>
      <c r="F157" s="33"/>
      <c r="G157" s="33"/>
      <c r="H157" s="33"/>
      <c r="I157" s="33"/>
      <c r="J157" s="33"/>
    </row>
    <row r="158" spans="1:10">
      <c r="A158" s="33"/>
      <c r="B158" s="68"/>
      <c r="C158" s="68"/>
      <c r="E158" s="69"/>
      <c r="F158" s="33"/>
      <c r="G158" s="33"/>
      <c r="H158" s="33"/>
      <c r="I158" s="33"/>
      <c r="J158" s="33"/>
    </row>
    <row r="159" spans="1:10">
      <c r="A159" s="33"/>
      <c r="B159" s="68"/>
      <c r="C159" s="68"/>
      <c r="E159" s="69"/>
      <c r="F159" s="33"/>
      <c r="G159" s="33"/>
      <c r="H159" s="33"/>
      <c r="I159" s="33"/>
      <c r="J159" s="33"/>
    </row>
    <row r="160" spans="1:10">
      <c r="A160" s="33"/>
      <c r="B160" s="68"/>
      <c r="C160" s="68"/>
      <c r="E160" s="69"/>
      <c r="F160" s="33"/>
      <c r="G160" s="33"/>
      <c r="H160" s="33"/>
      <c r="I160" s="33"/>
      <c r="J160" s="33"/>
    </row>
    <row r="161" spans="1:10">
      <c r="A161" s="33"/>
      <c r="B161" s="68"/>
      <c r="C161" s="68"/>
      <c r="E161" s="69"/>
      <c r="F161" s="33"/>
      <c r="G161" s="33"/>
      <c r="H161" s="33"/>
      <c r="I161" s="33"/>
      <c r="J161" s="33"/>
    </row>
    <row r="162" spans="1:10">
      <c r="A162" s="33"/>
      <c r="B162" s="68"/>
      <c r="C162" s="68"/>
      <c r="E162" s="69"/>
      <c r="F162" s="33"/>
      <c r="G162" s="33"/>
      <c r="H162" s="33"/>
      <c r="I162" s="33"/>
      <c r="J162" s="33"/>
    </row>
    <row r="163" spans="1:10">
      <c r="A163" s="33"/>
      <c r="B163" s="68"/>
      <c r="C163" s="68"/>
      <c r="E163" s="69"/>
      <c r="F163" s="33"/>
      <c r="G163" s="33"/>
      <c r="H163" s="33"/>
      <c r="I163" s="33"/>
      <c r="J163" s="33"/>
    </row>
    <row r="164" spans="1:10">
      <c r="A164" s="33"/>
      <c r="B164" s="68"/>
      <c r="C164" s="68"/>
      <c r="E164" s="69"/>
      <c r="F164" s="33"/>
      <c r="G164" s="33"/>
      <c r="H164" s="33"/>
      <c r="I164" s="33"/>
      <c r="J164" s="33"/>
    </row>
    <row r="165" spans="1:10">
      <c r="A165" s="33"/>
      <c r="B165" s="68"/>
      <c r="C165" s="68"/>
      <c r="E165" s="69"/>
      <c r="F165" s="33"/>
      <c r="G165" s="33"/>
      <c r="H165" s="33"/>
      <c r="I165" s="33"/>
      <c r="J165" s="33"/>
    </row>
    <row r="166" spans="1:10">
      <c r="A166" s="33"/>
      <c r="B166" s="68"/>
      <c r="C166" s="68"/>
      <c r="E166" s="69"/>
      <c r="F166" s="33"/>
      <c r="G166" s="33"/>
      <c r="H166" s="33"/>
      <c r="I166" s="33"/>
      <c r="J166" s="33"/>
    </row>
    <row r="167" spans="1:10">
      <c r="A167" s="33"/>
      <c r="B167" s="68"/>
      <c r="C167" s="68"/>
      <c r="E167" s="69"/>
      <c r="F167" s="33"/>
      <c r="G167" s="33"/>
      <c r="H167" s="33"/>
      <c r="I167" s="33"/>
      <c r="J167" s="33"/>
    </row>
    <row r="168" spans="1:10">
      <c r="A168" s="33"/>
      <c r="B168" s="68"/>
      <c r="C168" s="68"/>
      <c r="E168" s="69"/>
      <c r="F168" s="33"/>
      <c r="G168" s="33"/>
      <c r="H168" s="33"/>
      <c r="I168" s="33"/>
      <c r="J168" s="33"/>
    </row>
    <row r="169" spans="1:10">
      <c r="A169" s="33"/>
      <c r="B169" s="68"/>
      <c r="C169" s="68"/>
      <c r="E169" s="69"/>
      <c r="F169" s="33"/>
      <c r="G169" s="33"/>
      <c r="H169" s="33"/>
      <c r="I169" s="33"/>
      <c r="J169" s="33"/>
    </row>
    <row r="170" spans="1:10">
      <c r="A170" s="33"/>
      <c r="B170" s="68"/>
      <c r="C170" s="68"/>
      <c r="E170" s="69"/>
      <c r="F170" s="33"/>
      <c r="G170" s="33"/>
      <c r="H170" s="33"/>
      <c r="I170" s="33"/>
      <c r="J170" s="33"/>
    </row>
    <row r="171" spans="1:10">
      <c r="A171" s="33"/>
      <c r="B171" s="68"/>
      <c r="C171" s="68"/>
      <c r="E171" s="69"/>
      <c r="F171" s="33"/>
      <c r="G171" s="33"/>
      <c r="H171" s="33"/>
      <c r="I171" s="33"/>
      <c r="J171" s="33"/>
    </row>
    <row r="172" spans="1:10">
      <c r="A172" s="33"/>
      <c r="B172" s="68"/>
      <c r="C172" s="68"/>
      <c r="E172" s="69"/>
      <c r="F172" s="33"/>
      <c r="G172" s="33"/>
      <c r="H172" s="33"/>
      <c r="I172" s="33"/>
      <c r="J172" s="33"/>
    </row>
    <row r="173" spans="1:10">
      <c r="A173" s="33"/>
      <c r="B173" s="68"/>
      <c r="C173" s="68"/>
      <c r="E173" s="69"/>
      <c r="F173" s="33"/>
      <c r="G173" s="33"/>
      <c r="H173" s="33"/>
      <c r="I173" s="33"/>
      <c r="J173" s="33"/>
    </row>
    <row r="174" spans="1:10">
      <c r="A174" s="33"/>
      <c r="B174" s="68"/>
      <c r="C174" s="68"/>
      <c r="E174" s="69"/>
      <c r="F174" s="33"/>
      <c r="G174" s="33"/>
      <c r="H174" s="33"/>
      <c r="I174" s="33"/>
      <c r="J174" s="33"/>
    </row>
    <row r="175" spans="1:10">
      <c r="A175" s="33"/>
      <c r="B175" s="68"/>
      <c r="C175" s="68"/>
      <c r="E175" s="69"/>
      <c r="F175" s="33"/>
      <c r="G175" s="33"/>
      <c r="H175" s="33"/>
      <c r="I175" s="33"/>
      <c r="J175" s="33"/>
    </row>
    <row r="176" spans="1:10">
      <c r="A176" s="33"/>
      <c r="B176" s="68"/>
      <c r="C176" s="68"/>
      <c r="E176" s="69"/>
      <c r="F176" s="33"/>
      <c r="G176" s="33"/>
      <c r="H176" s="33"/>
      <c r="I176" s="33"/>
      <c r="J176" s="33"/>
    </row>
    <row r="177" spans="1:10">
      <c r="A177" s="33"/>
      <c r="B177" s="68"/>
      <c r="C177" s="68"/>
      <c r="E177" s="69"/>
      <c r="F177" s="33"/>
      <c r="G177" s="33"/>
      <c r="H177" s="33"/>
      <c r="I177" s="33"/>
      <c r="J177" s="33"/>
    </row>
    <row r="178" spans="1:10">
      <c r="A178" s="33"/>
      <c r="B178" s="68"/>
      <c r="C178" s="68"/>
      <c r="E178" s="69"/>
      <c r="F178" s="33"/>
      <c r="G178" s="33"/>
      <c r="H178" s="33"/>
      <c r="I178" s="33"/>
      <c r="J178" s="33"/>
    </row>
    <row r="179" spans="1:10">
      <c r="A179" s="33"/>
      <c r="B179" s="68"/>
      <c r="C179" s="68"/>
      <c r="E179" s="69"/>
      <c r="F179" s="33"/>
      <c r="G179" s="33"/>
      <c r="H179" s="33"/>
      <c r="I179" s="33"/>
      <c r="J179" s="33"/>
    </row>
    <row r="180" spans="1:10">
      <c r="A180" s="33"/>
      <c r="B180" s="68"/>
      <c r="C180" s="68"/>
      <c r="E180" s="69"/>
      <c r="F180" s="33"/>
      <c r="G180" s="33"/>
      <c r="H180" s="33"/>
      <c r="I180" s="33"/>
      <c r="J180" s="33"/>
    </row>
    <row r="181" spans="1:10">
      <c r="A181" s="33"/>
      <c r="B181" s="68"/>
      <c r="C181" s="68"/>
      <c r="E181" s="69"/>
      <c r="F181" s="33"/>
      <c r="G181" s="33"/>
      <c r="H181" s="33"/>
      <c r="I181" s="33"/>
      <c r="J181" s="33"/>
    </row>
    <row r="182" spans="1:10">
      <c r="A182" s="33"/>
      <c r="B182" s="68"/>
      <c r="C182" s="68"/>
      <c r="E182" s="69"/>
      <c r="F182" s="33"/>
      <c r="G182" s="33"/>
      <c r="H182" s="33"/>
      <c r="I182" s="33"/>
      <c r="J182" s="33"/>
    </row>
    <row r="183" spans="1:10">
      <c r="A183" s="33"/>
      <c r="B183" s="68"/>
      <c r="C183" s="68"/>
      <c r="E183" s="69"/>
      <c r="F183" s="33"/>
      <c r="G183" s="33"/>
      <c r="H183" s="33"/>
      <c r="I183" s="33"/>
      <c r="J183" s="33"/>
    </row>
    <row r="184" spans="1:10">
      <c r="A184" s="33"/>
      <c r="B184" s="68"/>
      <c r="C184" s="68"/>
      <c r="E184" s="69"/>
      <c r="F184" s="33"/>
      <c r="G184" s="33"/>
      <c r="H184" s="33"/>
      <c r="I184" s="33"/>
      <c r="J184" s="33"/>
    </row>
    <row r="185" spans="1:10">
      <c r="A185" s="33"/>
      <c r="B185" s="68"/>
      <c r="C185" s="68"/>
      <c r="E185" s="69"/>
      <c r="F185" s="33"/>
      <c r="G185" s="33"/>
      <c r="H185" s="33"/>
      <c r="I185" s="33"/>
      <c r="J185" s="33"/>
    </row>
    <row r="186" spans="1:10">
      <c r="A186" s="33"/>
      <c r="B186" s="68"/>
      <c r="C186" s="68"/>
      <c r="E186" s="69"/>
      <c r="F186" s="33"/>
      <c r="G186" s="33"/>
      <c r="H186" s="33"/>
      <c r="I186" s="33"/>
      <c r="J186" s="33"/>
    </row>
    <row r="187" spans="1:10">
      <c r="A187" s="33"/>
      <c r="B187" s="68"/>
      <c r="C187" s="68"/>
      <c r="E187" s="69"/>
      <c r="F187" s="33"/>
      <c r="G187" s="33"/>
      <c r="H187" s="33"/>
      <c r="I187" s="33"/>
      <c r="J187" s="33"/>
    </row>
    <row r="188" spans="1:10">
      <c r="A188" s="33"/>
      <c r="B188" s="68"/>
      <c r="C188" s="68"/>
      <c r="E188" s="69"/>
      <c r="F188" s="33"/>
      <c r="G188" s="33"/>
      <c r="H188" s="33"/>
      <c r="I188" s="33"/>
      <c r="J188" s="33"/>
    </row>
    <row r="189" spans="1:10">
      <c r="A189" s="33"/>
      <c r="B189" s="68"/>
      <c r="C189" s="68"/>
      <c r="E189" s="69"/>
      <c r="F189" s="33"/>
      <c r="G189" s="33"/>
      <c r="H189" s="33"/>
      <c r="I189" s="33"/>
      <c r="J189" s="33"/>
    </row>
    <row r="190" spans="1:10">
      <c r="A190" s="33"/>
      <c r="B190" s="68"/>
      <c r="C190" s="68"/>
      <c r="E190" s="69"/>
      <c r="F190" s="33"/>
      <c r="G190" s="33"/>
      <c r="H190" s="33"/>
      <c r="I190" s="33"/>
      <c r="J190" s="33"/>
    </row>
    <row r="191" spans="1:10">
      <c r="A191" s="33"/>
      <c r="B191" s="68"/>
      <c r="C191" s="68"/>
      <c r="E191" s="69"/>
      <c r="F191" s="33"/>
      <c r="G191" s="33"/>
      <c r="H191" s="33"/>
      <c r="I191" s="33"/>
      <c r="J191" s="33"/>
    </row>
    <row r="192" spans="1:10">
      <c r="A192" s="33"/>
      <c r="B192" s="68"/>
      <c r="C192" s="68"/>
      <c r="E192" s="69"/>
      <c r="F192" s="33"/>
      <c r="G192" s="33"/>
      <c r="H192" s="33"/>
      <c r="I192" s="33"/>
      <c r="J192" s="33"/>
    </row>
    <row r="193" spans="1:10">
      <c r="A193" s="33"/>
      <c r="B193" s="68"/>
      <c r="C193" s="68"/>
      <c r="E193" s="69"/>
      <c r="F193" s="33"/>
      <c r="G193" s="33"/>
      <c r="H193" s="33"/>
      <c r="I193" s="33"/>
      <c r="J193" s="33"/>
    </row>
    <row r="194" spans="1:10">
      <c r="A194" s="33"/>
      <c r="B194" s="68"/>
      <c r="C194" s="68"/>
      <c r="E194" s="69"/>
      <c r="F194" s="33"/>
      <c r="G194" s="33"/>
      <c r="H194" s="33"/>
      <c r="I194" s="33"/>
      <c r="J194" s="33"/>
    </row>
    <row r="195" spans="1:10">
      <c r="A195" s="33"/>
      <c r="B195" s="68"/>
      <c r="C195" s="68"/>
      <c r="E195" s="69"/>
      <c r="F195" s="33"/>
      <c r="G195" s="33"/>
      <c r="H195" s="33"/>
      <c r="I195" s="33"/>
      <c r="J195" s="33"/>
    </row>
    <row r="196" spans="1:10">
      <c r="A196" s="33"/>
      <c r="B196" s="68"/>
      <c r="C196" s="68"/>
      <c r="E196" s="69"/>
      <c r="F196" s="33"/>
      <c r="G196" s="33"/>
      <c r="H196" s="33"/>
      <c r="I196" s="33"/>
      <c r="J196" s="33"/>
    </row>
    <row r="197" spans="1:10">
      <c r="A197" s="33"/>
      <c r="B197" s="68"/>
      <c r="C197" s="68"/>
      <c r="E197" s="69"/>
      <c r="F197" s="33"/>
      <c r="G197" s="33"/>
      <c r="H197" s="33"/>
      <c r="I197" s="33"/>
      <c r="J197" s="33"/>
    </row>
    <row r="198" spans="1:10">
      <c r="A198" s="33"/>
      <c r="B198" s="68"/>
      <c r="C198" s="68"/>
      <c r="E198" s="69"/>
      <c r="F198" s="33"/>
      <c r="G198" s="33"/>
      <c r="H198" s="33"/>
      <c r="I198" s="33"/>
      <c r="J198" s="33"/>
    </row>
    <row r="199" spans="1:10">
      <c r="A199" s="33"/>
      <c r="B199" s="68"/>
      <c r="C199" s="68"/>
      <c r="E199" s="69"/>
      <c r="F199" s="33"/>
      <c r="G199" s="33"/>
      <c r="H199" s="33"/>
      <c r="I199" s="33"/>
      <c r="J199" s="33"/>
    </row>
    <row r="200" spans="1:10">
      <c r="A200" s="33"/>
      <c r="B200" s="68"/>
      <c r="C200" s="68"/>
      <c r="E200" s="69"/>
      <c r="F200" s="33"/>
      <c r="G200" s="33"/>
      <c r="H200" s="33"/>
      <c r="I200" s="33"/>
      <c r="J200" s="33"/>
    </row>
    <row r="201" spans="1:10">
      <c r="A201" s="33"/>
      <c r="B201" s="68"/>
      <c r="C201" s="68"/>
      <c r="E201" s="69"/>
      <c r="F201" s="33"/>
      <c r="G201" s="33"/>
      <c r="H201" s="33"/>
      <c r="I201" s="33"/>
      <c r="J201" s="33"/>
    </row>
    <row r="202" spans="1:10">
      <c r="A202" s="33"/>
      <c r="B202" s="68"/>
      <c r="C202" s="68"/>
      <c r="E202" s="69"/>
      <c r="F202" s="33"/>
      <c r="G202" s="33"/>
      <c r="H202" s="33"/>
      <c r="I202" s="33"/>
      <c r="J202" s="33"/>
    </row>
    <row r="203" spans="1:10">
      <c r="A203" s="33"/>
      <c r="B203" s="68"/>
      <c r="C203" s="68"/>
      <c r="E203" s="69"/>
      <c r="F203" s="33"/>
      <c r="G203" s="33"/>
      <c r="H203" s="33"/>
      <c r="I203" s="33"/>
      <c r="J203" s="33"/>
    </row>
    <row r="204" spans="1:10">
      <c r="A204" s="33"/>
      <c r="B204" s="68"/>
      <c r="C204" s="68"/>
      <c r="E204" s="69"/>
      <c r="F204" s="33"/>
      <c r="G204" s="33"/>
      <c r="H204" s="33"/>
      <c r="I204" s="33"/>
      <c r="J204" s="33"/>
    </row>
    <row r="205" spans="1:10">
      <c r="A205" s="33"/>
      <c r="B205" s="68"/>
      <c r="C205" s="68"/>
      <c r="E205" s="69"/>
      <c r="F205" s="33"/>
      <c r="G205" s="33"/>
      <c r="H205" s="33"/>
      <c r="I205" s="33"/>
      <c r="J205" s="33"/>
    </row>
    <row r="206" spans="1:10">
      <c r="A206" s="33"/>
      <c r="B206" s="68"/>
      <c r="C206" s="68"/>
      <c r="E206" s="69"/>
      <c r="F206" s="33"/>
      <c r="G206" s="33"/>
      <c r="H206" s="33"/>
      <c r="I206" s="33"/>
      <c r="J206" s="33"/>
    </row>
    <row r="207" spans="1:10">
      <c r="A207" s="33"/>
      <c r="B207" s="68"/>
      <c r="C207" s="68"/>
      <c r="E207" s="69"/>
      <c r="F207" s="33"/>
      <c r="G207" s="33"/>
      <c r="H207" s="33"/>
      <c r="I207" s="33"/>
      <c r="J207" s="33"/>
    </row>
    <row r="208" spans="1:10">
      <c r="A208" s="33"/>
      <c r="B208" s="68"/>
      <c r="C208" s="68"/>
      <c r="E208" s="69"/>
      <c r="F208" s="33"/>
      <c r="G208" s="33"/>
      <c r="H208" s="33"/>
      <c r="I208" s="33"/>
      <c r="J208" s="33"/>
    </row>
    <row r="209" spans="1:10">
      <c r="A209" s="33"/>
      <c r="B209" s="68"/>
      <c r="C209" s="68"/>
      <c r="E209" s="69"/>
      <c r="F209" s="33"/>
      <c r="G209" s="33"/>
      <c r="H209" s="33"/>
      <c r="I209" s="33"/>
      <c r="J209" s="33"/>
    </row>
    <row r="210" spans="1:10">
      <c r="A210" s="33"/>
      <c r="B210" s="68"/>
      <c r="C210" s="68"/>
      <c r="E210" s="69"/>
      <c r="F210" s="33"/>
      <c r="G210" s="33"/>
      <c r="H210" s="33"/>
      <c r="I210" s="33"/>
      <c r="J210" s="33"/>
    </row>
    <row r="211" spans="1:10">
      <c r="A211" s="33"/>
      <c r="B211" s="68"/>
      <c r="C211" s="68"/>
      <c r="E211" s="69"/>
      <c r="F211" s="33"/>
      <c r="G211" s="33"/>
      <c r="H211" s="33"/>
      <c r="I211" s="33"/>
      <c r="J211" s="33"/>
    </row>
    <row r="212" spans="1:10">
      <c r="A212" s="33"/>
      <c r="B212" s="68"/>
      <c r="C212" s="68"/>
      <c r="E212" s="69"/>
      <c r="F212" s="33"/>
      <c r="G212" s="33"/>
      <c r="H212" s="33"/>
      <c r="I212" s="33"/>
      <c r="J212" s="33"/>
    </row>
    <row r="213" spans="1:10">
      <c r="A213" s="33"/>
      <c r="B213" s="68"/>
      <c r="C213" s="68"/>
      <c r="E213" s="69"/>
      <c r="F213" s="33"/>
      <c r="G213" s="33"/>
      <c r="H213" s="33"/>
      <c r="I213" s="33"/>
      <c r="J213" s="33"/>
    </row>
    <row r="214" spans="1:10">
      <c r="A214" s="33"/>
      <c r="B214" s="68"/>
      <c r="C214" s="68"/>
      <c r="E214" s="69"/>
      <c r="F214" s="33"/>
      <c r="G214" s="33"/>
      <c r="H214" s="33"/>
      <c r="I214" s="33"/>
      <c r="J214" s="33"/>
    </row>
    <row r="215" spans="1:10">
      <c r="A215" s="33"/>
      <c r="B215" s="68"/>
      <c r="C215" s="68"/>
      <c r="E215" s="69"/>
      <c r="F215" s="33"/>
      <c r="G215" s="33"/>
      <c r="H215" s="33"/>
      <c r="I215" s="33"/>
      <c r="J215" s="33"/>
    </row>
    <row r="216" spans="1:10">
      <c r="A216" s="33"/>
      <c r="B216" s="68"/>
      <c r="C216" s="68"/>
      <c r="E216" s="69"/>
      <c r="F216" s="33"/>
      <c r="G216" s="33"/>
      <c r="H216" s="33"/>
      <c r="I216" s="33"/>
      <c r="J216" s="33"/>
    </row>
    <row r="217" spans="1:10">
      <c r="A217" s="33"/>
      <c r="B217" s="68"/>
      <c r="C217" s="68"/>
      <c r="E217" s="69"/>
      <c r="F217" s="33"/>
      <c r="G217" s="33"/>
      <c r="H217" s="33"/>
      <c r="I217" s="33"/>
      <c r="J217" s="33"/>
    </row>
    <row r="218" spans="1:10">
      <c r="A218" s="33"/>
      <c r="B218" s="68"/>
      <c r="C218" s="68"/>
      <c r="E218" s="69"/>
      <c r="F218" s="33"/>
      <c r="G218" s="33"/>
      <c r="H218" s="33"/>
      <c r="I218" s="33"/>
      <c r="J218" s="33"/>
    </row>
    <row r="219" spans="1:10">
      <c r="A219" s="33"/>
      <c r="B219" s="68"/>
      <c r="C219" s="68"/>
      <c r="E219" s="69"/>
      <c r="F219" s="33"/>
      <c r="G219" s="33"/>
      <c r="H219" s="33"/>
      <c r="I219" s="33"/>
      <c r="J219" s="33"/>
    </row>
    <row r="220" spans="1:10">
      <c r="A220" s="33"/>
      <c r="B220" s="68"/>
      <c r="C220" s="68"/>
      <c r="E220" s="69"/>
      <c r="F220" s="33"/>
      <c r="G220" s="33"/>
      <c r="H220" s="33"/>
      <c r="I220" s="33"/>
      <c r="J220" s="33"/>
    </row>
    <row r="221" spans="1:10">
      <c r="A221" s="33"/>
      <c r="B221" s="68"/>
      <c r="C221" s="68"/>
      <c r="E221" s="69"/>
      <c r="F221" s="33"/>
      <c r="G221" s="33"/>
      <c r="H221" s="33"/>
      <c r="I221" s="33"/>
      <c r="J221" s="33"/>
    </row>
    <row r="222" spans="1:10">
      <c r="A222" s="33"/>
      <c r="B222" s="68"/>
      <c r="C222" s="68"/>
      <c r="E222" s="69"/>
      <c r="F222" s="33"/>
      <c r="G222" s="33"/>
      <c r="H222" s="33"/>
      <c r="I222" s="33"/>
      <c r="J222" s="33"/>
    </row>
    <row r="223" spans="1:10">
      <c r="A223" s="33"/>
      <c r="B223" s="68"/>
      <c r="C223" s="68"/>
      <c r="E223" s="69"/>
      <c r="F223" s="33"/>
      <c r="G223" s="33"/>
      <c r="H223" s="33"/>
      <c r="I223" s="33"/>
      <c r="J223" s="33"/>
    </row>
    <row r="224" spans="1:10">
      <c r="A224" s="33"/>
      <c r="B224" s="68"/>
      <c r="C224" s="68"/>
      <c r="E224" s="69"/>
      <c r="F224" s="33"/>
      <c r="G224" s="33"/>
      <c r="H224" s="33"/>
      <c r="I224" s="33"/>
      <c r="J224" s="33"/>
    </row>
    <row r="225" spans="1:10">
      <c r="A225" s="33"/>
      <c r="B225" s="68"/>
      <c r="C225" s="68"/>
      <c r="E225" s="69"/>
      <c r="F225" s="33"/>
      <c r="G225" s="33"/>
      <c r="H225" s="33"/>
      <c r="I225" s="33"/>
      <c r="J225" s="33"/>
    </row>
    <row r="226" spans="1:10">
      <c r="A226" s="33"/>
      <c r="B226" s="68"/>
      <c r="C226" s="68"/>
      <c r="E226" s="69"/>
      <c r="F226" s="33"/>
      <c r="G226" s="33"/>
      <c r="H226" s="33"/>
      <c r="I226" s="33"/>
      <c r="J226" s="33"/>
    </row>
    <row r="227" spans="1:10">
      <c r="A227" s="33"/>
      <c r="B227" s="68"/>
      <c r="C227" s="68"/>
      <c r="E227" s="69"/>
      <c r="F227" s="33"/>
      <c r="G227" s="33"/>
      <c r="H227" s="33"/>
      <c r="I227" s="33"/>
      <c r="J227" s="33"/>
    </row>
    <row r="228" spans="1:10">
      <c r="A228" s="33"/>
      <c r="B228" s="68"/>
      <c r="C228" s="68"/>
      <c r="E228" s="69"/>
      <c r="F228" s="33"/>
      <c r="G228" s="33"/>
      <c r="H228" s="33"/>
      <c r="I228" s="33"/>
      <c r="J228" s="33"/>
    </row>
    <row r="229" spans="1:10">
      <c r="A229" s="33"/>
      <c r="B229" s="68"/>
      <c r="C229" s="68"/>
      <c r="E229" s="69"/>
      <c r="F229" s="33"/>
      <c r="G229" s="33"/>
      <c r="H229" s="33"/>
      <c r="I229" s="33"/>
      <c r="J229" s="33"/>
    </row>
    <row r="230" spans="1:10">
      <c r="A230" s="33"/>
      <c r="B230" s="68"/>
      <c r="C230" s="68"/>
      <c r="E230" s="69"/>
      <c r="F230" s="33"/>
      <c r="G230" s="33"/>
      <c r="H230" s="33"/>
      <c r="I230" s="33"/>
      <c r="J230" s="33"/>
    </row>
    <row r="231" spans="1:10">
      <c r="A231" s="33"/>
      <c r="B231" s="68"/>
      <c r="C231" s="68"/>
      <c r="E231" s="69"/>
      <c r="F231" s="33"/>
      <c r="G231" s="33"/>
      <c r="H231" s="33"/>
      <c r="I231" s="33"/>
      <c r="J231" s="33"/>
    </row>
    <row r="232" spans="1:10">
      <c r="A232" s="33"/>
      <c r="B232" s="68"/>
      <c r="C232" s="68"/>
      <c r="E232" s="69"/>
      <c r="F232" s="33"/>
      <c r="G232" s="33"/>
      <c r="H232" s="33"/>
      <c r="I232" s="33"/>
      <c r="J232" s="33"/>
    </row>
    <row r="233" spans="1:10">
      <c r="A233" s="33"/>
      <c r="B233" s="68"/>
      <c r="C233" s="68"/>
      <c r="E233" s="69"/>
      <c r="F233" s="33"/>
      <c r="G233" s="33"/>
      <c r="H233" s="33"/>
      <c r="I233" s="33"/>
      <c r="J233" s="33"/>
    </row>
    <row r="234" spans="1:10">
      <c r="A234" s="33"/>
      <c r="B234" s="68"/>
      <c r="C234" s="68"/>
      <c r="E234" s="69"/>
      <c r="F234" s="33"/>
      <c r="G234" s="33"/>
      <c r="H234" s="33"/>
      <c r="I234" s="33"/>
      <c r="J234" s="33"/>
    </row>
    <row r="235" spans="1:10">
      <c r="A235" s="33"/>
      <c r="B235" s="68"/>
      <c r="C235" s="68"/>
      <c r="E235" s="69"/>
      <c r="F235" s="33"/>
      <c r="G235" s="33"/>
      <c r="H235" s="33"/>
      <c r="I235" s="33"/>
      <c r="J235" s="33"/>
    </row>
    <row r="236" spans="1:10">
      <c r="A236" s="33"/>
      <c r="B236" s="68"/>
      <c r="C236" s="68"/>
      <c r="E236" s="69"/>
      <c r="F236" s="33"/>
      <c r="G236" s="33"/>
      <c r="H236" s="33"/>
      <c r="I236" s="33"/>
      <c r="J236" s="33"/>
    </row>
    <row r="237" spans="1:10">
      <c r="A237" s="33"/>
      <c r="B237" s="68"/>
      <c r="C237" s="68"/>
      <c r="E237" s="69"/>
      <c r="F237" s="33"/>
      <c r="G237" s="33"/>
      <c r="H237" s="33"/>
      <c r="I237" s="33"/>
      <c r="J237" s="33"/>
    </row>
    <row r="238" spans="1:10">
      <c r="A238" s="33"/>
      <c r="B238" s="68"/>
      <c r="C238" s="68"/>
      <c r="E238" s="69"/>
      <c r="F238" s="33"/>
      <c r="G238" s="33"/>
      <c r="H238" s="33"/>
      <c r="I238" s="33"/>
      <c r="J238" s="33"/>
    </row>
    <row r="239" spans="1:10">
      <c r="A239" s="33"/>
      <c r="B239" s="68"/>
      <c r="C239" s="68"/>
      <c r="E239" s="69"/>
      <c r="F239" s="33"/>
      <c r="G239" s="33"/>
      <c r="H239" s="33"/>
      <c r="I239" s="33"/>
      <c r="J239" s="33"/>
    </row>
    <row r="240" spans="1:10">
      <c r="A240" s="33"/>
      <c r="B240" s="68"/>
      <c r="C240" s="68"/>
      <c r="E240" s="69"/>
      <c r="F240" s="33"/>
      <c r="G240" s="33"/>
      <c r="H240" s="33"/>
      <c r="I240" s="33"/>
      <c r="J240" s="33"/>
    </row>
    <row r="241" spans="1:10">
      <c r="A241" s="33"/>
      <c r="B241" s="68"/>
      <c r="C241" s="68"/>
      <c r="E241" s="69"/>
      <c r="F241" s="33"/>
      <c r="G241" s="33"/>
      <c r="H241" s="33"/>
      <c r="I241" s="33"/>
      <c r="J241" s="33"/>
    </row>
    <row r="242" spans="1:10">
      <c r="A242" s="33"/>
      <c r="B242" s="68"/>
      <c r="C242" s="68"/>
      <c r="E242" s="69"/>
      <c r="F242" s="33"/>
      <c r="G242" s="33"/>
      <c r="H242" s="33"/>
      <c r="I242" s="33"/>
      <c r="J242" s="33"/>
    </row>
    <row r="243" spans="1:10">
      <c r="A243" s="33"/>
      <c r="B243" s="68"/>
      <c r="C243" s="68"/>
      <c r="E243" s="69"/>
      <c r="F243" s="33"/>
      <c r="G243" s="33"/>
      <c r="H243" s="33"/>
      <c r="I243" s="33"/>
      <c r="J243" s="33"/>
    </row>
    <row r="244" spans="1:10">
      <c r="A244" s="33"/>
      <c r="B244" s="68"/>
      <c r="C244" s="68"/>
      <c r="E244" s="69"/>
      <c r="F244" s="33"/>
      <c r="G244" s="33"/>
      <c r="H244" s="33"/>
      <c r="I244" s="33"/>
      <c r="J244" s="33"/>
    </row>
    <row r="245" spans="1:10">
      <c r="A245" s="33"/>
      <c r="B245" s="68"/>
      <c r="C245" s="68"/>
      <c r="E245" s="69"/>
      <c r="F245" s="33"/>
      <c r="G245" s="33"/>
      <c r="H245" s="33"/>
      <c r="I245" s="33"/>
      <c r="J245" s="33"/>
    </row>
    <row r="246" spans="1:10">
      <c r="A246" s="33"/>
      <c r="B246" s="68"/>
      <c r="C246" s="68"/>
      <c r="E246" s="69"/>
      <c r="F246" s="33"/>
      <c r="G246" s="33"/>
      <c r="H246" s="33"/>
      <c r="I246" s="33"/>
      <c r="J246" s="33"/>
    </row>
    <row r="247" spans="1:10">
      <c r="A247" s="33"/>
      <c r="B247" s="68"/>
      <c r="C247" s="68"/>
      <c r="E247" s="69"/>
      <c r="F247" s="33"/>
      <c r="G247" s="33"/>
      <c r="H247" s="33"/>
      <c r="I247" s="33"/>
      <c r="J247" s="33"/>
    </row>
    <row r="248" spans="1:10">
      <c r="A248" s="33"/>
      <c r="B248" s="68"/>
      <c r="C248" s="68"/>
      <c r="E248" s="69"/>
      <c r="F248" s="33"/>
      <c r="G248" s="33"/>
      <c r="H248" s="33"/>
      <c r="I248" s="33"/>
      <c r="J248" s="33"/>
    </row>
    <row r="249" spans="1:10">
      <c r="A249" s="33"/>
      <c r="B249" s="68"/>
      <c r="C249" s="68"/>
      <c r="E249" s="69"/>
      <c r="F249" s="33"/>
      <c r="G249" s="33"/>
      <c r="H249" s="33"/>
      <c r="I249" s="33"/>
      <c r="J249" s="33"/>
    </row>
    <row r="250" spans="1:10">
      <c r="A250" s="33"/>
      <c r="B250" s="68"/>
      <c r="C250" s="68"/>
      <c r="E250" s="69"/>
      <c r="F250" s="33"/>
      <c r="G250" s="33"/>
      <c r="H250" s="33"/>
      <c r="I250" s="33"/>
      <c r="J250" s="33"/>
    </row>
    <row r="251" spans="1:10">
      <c r="A251" s="33"/>
      <c r="B251" s="68"/>
      <c r="C251" s="68"/>
      <c r="E251" s="69"/>
      <c r="F251" s="33"/>
      <c r="G251" s="33"/>
      <c r="H251" s="33"/>
      <c r="I251" s="33"/>
      <c r="J251" s="33"/>
    </row>
    <row r="252" spans="1:10">
      <c r="A252" s="33"/>
      <c r="B252" s="68"/>
      <c r="C252" s="68"/>
      <c r="E252" s="69"/>
      <c r="F252" s="33"/>
      <c r="G252" s="33"/>
      <c r="H252" s="33"/>
      <c r="I252" s="33"/>
      <c r="J252" s="33"/>
    </row>
    <row r="253" spans="1:10">
      <c r="A253" s="33"/>
      <c r="B253" s="68"/>
      <c r="C253" s="68"/>
      <c r="E253" s="69"/>
      <c r="F253" s="33"/>
      <c r="G253" s="33"/>
      <c r="H253" s="33"/>
      <c r="I253" s="33"/>
      <c r="J253" s="33"/>
    </row>
    <row r="254" spans="1:10">
      <c r="A254" s="33"/>
      <c r="B254" s="68"/>
      <c r="C254" s="68"/>
      <c r="E254" s="69"/>
      <c r="F254" s="33"/>
      <c r="G254" s="33"/>
      <c r="H254" s="33"/>
      <c r="I254" s="33"/>
      <c r="J254" s="33"/>
    </row>
    <row r="255" spans="1:10">
      <c r="A255" s="33"/>
      <c r="B255" s="68"/>
      <c r="C255" s="68"/>
      <c r="E255" s="69"/>
      <c r="F255" s="33"/>
      <c r="G255" s="33"/>
      <c r="H255" s="33"/>
      <c r="I255" s="33"/>
      <c r="J255" s="33"/>
    </row>
    <row r="256" spans="1:10">
      <c r="A256" s="33"/>
      <c r="B256" s="68"/>
      <c r="C256" s="68"/>
      <c r="E256" s="69"/>
      <c r="F256" s="33"/>
      <c r="G256" s="33"/>
      <c r="H256" s="33"/>
      <c r="I256" s="33"/>
      <c r="J256" s="33"/>
    </row>
    <row r="257" spans="1:10">
      <c r="A257" s="33"/>
      <c r="B257" s="68"/>
      <c r="C257" s="68"/>
      <c r="E257" s="69"/>
      <c r="F257" s="33"/>
      <c r="G257" s="33"/>
      <c r="H257" s="33"/>
      <c r="I257" s="33"/>
      <c r="J257" s="33"/>
    </row>
    <row r="258" spans="1:10">
      <c r="A258" s="33"/>
      <c r="B258" s="68"/>
      <c r="C258" s="68"/>
      <c r="E258" s="69"/>
      <c r="F258" s="33"/>
      <c r="G258" s="33"/>
      <c r="H258" s="33"/>
      <c r="I258" s="33"/>
      <c r="J258" s="33"/>
    </row>
    <row r="259" spans="1:10">
      <c r="A259" s="33"/>
      <c r="B259" s="68"/>
      <c r="C259" s="68"/>
      <c r="E259" s="69"/>
      <c r="F259" s="33"/>
      <c r="G259" s="33"/>
      <c r="H259" s="33"/>
      <c r="I259" s="33"/>
      <c r="J259" s="33"/>
    </row>
    <row r="260" spans="1:10">
      <c r="A260" s="33"/>
      <c r="B260" s="68"/>
      <c r="C260" s="68"/>
      <c r="E260" s="69"/>
      <c r="F260" s="33"/>
      <c r="G260" s="33"/>
      <c r="H260" s="33"/>
      <c r="I260" s="33"/>
      <c r="J260" s="33"/>
    </row>
    <row r="261" spans="1:10">
      <c r="A261" s="33"/>
      <c r="B261" s="68"/>
      <c r="C261" s="68"/>
      <c r="E261" s="69"/>
      <c r="F261" s="33"/>
      <c r="G261" s="33"/>
      <c r="H261" s="33"/>
      <c r="I261" s="33"/>
      <c r="J261" s="33"/>
    </row>
    <row r="262" spans="1:10">
      <c r="A262" s="33"/>
      <c r="B262" s="68"/>
      <c r="C262" s="68"/>
      <c r="E262" s="69"/>
      <c r="F262" s="33"/>
      <c r="G262" s="33"/>
      <c r="H262" s="33"/>
      <c r="I262" s="33"/>
      <c r="J262" s="33"/>
    </row>
    <row r="263" spans="1:10">
      <c r="A263" s="33"/>
      <c r="B263" s="68"/>
      <c r="C263" s="68"/>
      <c r="E263" s="69"/>
      <c r="F263" s="33"/>
      <c r="G263" s="33"/>
      <c r="H263" s="33"/>
      <c r="I263" s="33"/>
      <c r="J263" s="33"/>
    </row>
    <row r="264" spans="1:10">
      <c r="A264" s="33"/>
      <c r="B264" s="68"/>
      <c r="C264" s="68"/>
      <c r="E264" s="69"/>
      <c r="F264" s="33"/>
      <c r="G264" s="33"/>
      <c r="H264" s="33"/>
      <c r="I264" s="33"/>
      <c r="J264" s="33"/>
    </row>
    <row r="265" spans="1:10">
      <c r="A265" s="33"/>
      <c r="B265" s="68"/>
      <c r="C265" s="68"/>
      <c r="E265" s="69"/>
      <c r="F265" s="33"/>
      <c r="G265" s="33"/>
      <c r="H265" s="33"/>
      <c r="I265" s="33"/>
      <c r="J265" s="33"/>
    </row>
    <row r="266" spans="1:10">
      <c r="A266" s="33"/>
      <c r="B266" s="68"/>
      <c r="C266" s="68"/>
      <c r="E266" s="69"/>
      <c r="F266" s="33"/>
      <c r="G266" s="33"/>
      <c r="H266" s="33"/>
      <c r="I266" s="33"/>
      <c r="J266" s="33"/>
    </row>
    <row r="267" spans="1:10">
      <c r="A267" s="33"/>
      <c r="B267" s="68"/>
      <c r="C267" s="68"/>
      <c r="E267" s="69"/>
      <c r="F267" s="33"/>
      <c r="G267" s="33"/>
      <c r="H267" s="33"/>
      <c r="I267" s="33"/>
      <c r="J267" s="33"/>
    </row>
    <row r="268" spans="1:10">
      <c r="A268" s="33"/>
      <c r="B268" s="68"/>
      <c r="C268" s="68"/>
      <c r="E268" s="69"/>
      <c r="F268" s="33"/>
      <c r="G268" s="33"/>
      <c r="H268" s="33"/>
      <c r="I268" s="33"/>
      <c r="J268" s="33"/>
    </row>
    <row r="269" spans="1:10">
      <c r="A269" s="33"/>
      <c r="B269" s="68"/>
      <c r="C269" s="68"/>
      <c r="E269" s="69"/>
      <c r="F269" s="33"/>
      <c r="G269" s="33"/>
      <c r="H269" s="33"/>
      <c r="I269" s="33"/>
      <c r="J269" s="33"/>
    </row>
    <row r="270" spans="1:10">
      <c r="A270" s="33"/>
      <c r="B270" s="68"/>
      <c r="C270" s="68"/>
      <c r="E270" s="69"/>
      <c r="F270" s="33"/>
      <c r="G270" s="33"/>
      <c r="H270" s="33"/>
      <c r="I270" s="33"/>
      <c r="J270" s="33"/>
    </row>
    <row r="271" spans="1:10">
      <c r="A271" s="33"/>
      <c r="B271" s="68"/>
      <c r="C271" s="68"/>
      <c r="E271" s="69"/>
      <c r="F271" s="33"/>
      <c r="G271" s="33"/>
      <c r="H271" s="33"/>
      <c r="I271" s="33"/>
      <c r="J271" s="33"/>
    </row>
    <row r="272" spans="1:10">
      <c r="A272" s="33"/>
      <c r="B272" s="68"/>
      <c r="C272" s="68"/>
      <c r="E272" s="69"/>
      <c r="F272" s="33"/>
      <c r="G272" s="33"/>
      <c r="H272" s="33"/>
      <c r="I272" s="33"/>
      <c r="J272" s="33"/>
    </row>
    <row r="273" spans="1:10">
      <c r="A273" s="33"/>
      <c r="B273" s="68"/>
      <c r="C273" s="68"/>
      <c r="E273" s="69"/>
      <c r="F273" s="33"/>
      <c r="G273" s="33"/>
      <c r="H273" s="33"/>
      <c r="I273" s="33"/>
      <c r="J273" s="33"/>
    </row>
    <row r="274" spans="1:10">
      <c r="A274" s="33"/>
      <c r="B274" s="68"/>
      <c r="C274" s="68"/>
      <c r="E274" s="69"/>
      <c r="F274" s="33"/>
      <c r="G274" s="33"/>
      <c r="H274" s="33"/>
      <c r="I274" s="33"/>
      <c r="J274" s="33"/>
    </row>
    <row r="275" spans="1:10">
      <c r="A275" s="33"/>
      <c r="B275" s="68"/>
      <c r="C275" s="68"/>
      <c r="E275" s="69"/>
      <c r="F275" s="33"/>
      <c r="G275" s="33"/>
      <c r="H275" s="33"/>
      <c r="I275" s="33"/>
      <c r="J275" s="33"/>
    </row>
    <row r="276" spans="1:10">
      <c r="A276" s="33"/>
      <c r="B276" s="68"/>
      <c r="C276" s="68"/>
      <c r="E276" s="69"/>
      <c r="F276" s="33"/>
      <c r="G276" s="33"/>
      <c r="H276" s="33"/>
      <c r="I276" s="33"/>
      <c r="J276" s="33"/>
    </row>
    <row r="277" spans="1:10">
      <c r="A277" s="33"/>
      <c r="B277" s="68"/>
      <c r="C277" s="68"/>
      <c r="E277" s="69"/>
      <c r="F277" s="33"/>
      <c r="G277" s="33"/>
      <c r="H277" s="33"/>
      <c r="I277" s="33"/>
      <c r="J277" s="33"/>
    </row>
    <row r="278" spans="1:10">
      <c r="A278" s="33"/>
      <c r="B278" s="68"/>
      <c r="C278" s="68"/>
      <c r="E278" s="69"/>
      <c r="F278" s="33"/>
      <c r="G278" s="33"/>
      <c r="H278" s="33"/>
      <c r="I278" s="33"/>
      <c r="J278" s="33"/>
    </row>
    <row r="279" spans="1:10">
      <c r="A279" s="33"/>
      <c r="B279" s="68"/>
      <c r="C279" s="68"/>
      <c r="E279" s="69"/>
      <c r="F279" s="33"/>
      <c r="G279" s="33"/>
      <c r="H279" s="33"/>
      <c r="I279" s="33"/>
      <c r="J279" s="33"/>
    </row>
    <row r="280" spans="1:10">
      <c r="A280" s="33"/>
      <c r="B280" s="68"/>
      <c r="C280" s="68"/>
      <c r="E280" s="69"/>
      <c r="F280" s="33"/>
      <c r="G280" s="33"/>
      <c r="H280" s="33"/>
      <c r="I280" s="33"/>
      <c r="J280" s="33"/>
    </row>
    <row r="281" spans="1:10">
      <c r="A281" s="33"/>
      <c r="B281" s="68"/>
      <c r="C281" s="68"/>
      <c r="E281" s="69"/>
      <c r="F281" s="33"/>
      <c r="G281" s="33"/>
      <c r="H281" s="33"/>
      <c r="I281" s="33"/>
      <c r="J281" s="33"/>
    </row>
    <row r="282" spans="1:10">
      <c r="A282" s="33"/>
      <c r="B282" s="68"/>
      <c r="C282" s="68"/>
      <c r="E282" s="69"/>
      <c r="F282" s="33"/>
      <c r="G282" s="33"/>
      <c r="H282" s="33"/>
      <c r="I282" s="33"/>
      <c r="J282" s="33"/>
    </row>
    <row r="283" spans="1:10">
      <c r="A283" s="33"/>
      <c r="B283" s="68"/>
      <c r="C283" s="68"/>
      <c r="E283" s="69"/>
      <c r="F283" s="33"/>
      <c r="G283" s="33"/>
      <c r="H283" s="33"/>
      <c r="I283" s="33"/>
      <c r="J283" s="33"/>
    </row>
    <row r="284" spans="1:10">
      <c r="A284" s="33"/>
      <c r="B284" s="68"/>
      <c r="C284" s="68"/>
      <c r="E284" s="69"/>
      <c r="F284" s="33"/>
      <c r="G284" s="33"/>
      <c r="H284" s="33"/>
      <c r="I284" s="33"/>
      <c r="J284" s="33"/>
    </row>
    <row r="285" spans="1:10">
      <c r="A285" s="33"/>
      <c r="B285" s="68"/>
      <c r="C285" s="68"/>
      <c r="E285" s="69"/>
      <c r="F285" s="33"/>
      <c r="G285" s="33"/>
      <c r="H285" s="33"/>
      <c r="I285" s="33"/>
      <c r="J285" s="33"/>
    </row>
    <row r="286" spans="1:10">
      <c r="A286" s="33"/>
      <c r="B286" s="68"/>
      <c r="C286" s="68"/>
      <c r="E286" s="69"/>
      <c r="F286" s="33"/>
      <c r="G286" s="33"/>
      <c r="H286" s="33"/>
      <c r="I286" s="33"/>
      <c r="J286" s="33"/>
    </row>
    <row r="287" spans="1:10">
      <c r="A287" s="33"/>
      <c r="B287" s="68"/>
      <c r="C287" s="68"/>
      <c r="E287" s="69"/>
      <c r="F287" s="33"/>
      <c r="G287" s="33"/>
      <c r="H287" s="33"/>
      <c r="I287" s="33"/>
      <c r="J287" s="33"/>
    </row>
    <row r="288" spans="1:10">
      <c r="A288" s="33"/>
      <c r="B288" s="68"/>
      <c r="C288" s="68"/>
      <c r="E288" s="69"/>
      <c r="F288" s="33"/>
      <c r="G288" s="33"/>
      <c r="H288" s="33"/>
      <c r="I288" s="33"/>
      <c r="J288" s="33"/>
    </row>
    <row r="289" spans="1:10">
      <c r="A289" s="33"/>
      <c r="B289" s="68"/>
      <c r="C289" s="68"/>
      <c r="E289" s="69"/>
      <c r="F289" s="33"/>
      <c r="G289" s="33"/>
      <c r="H289" s="33"/>
      <c r="I289" s="33"/>
      <c r="J289" s="33"/>
    </row>
    <row r="290" spans="1:10">
      <c r="A290" s="33"/>
      <c r="B290" s="68"/>
      <c r="C290" s="68"/>
      <c r="E290" s="69"/>
      <c r="F290" s="33"/>
      <c r="G290" s="33"/>
      <c r="H290" s="33"/>
      <c r="I290" s="33"/>
      <c r="J290" s="33"/>
    </row>
    <row r="291" spans="1:10">
      <c r="A291" s="33"/>
      <c r="B291" s="68"/>
      <c r="C291" s="68"/>
      <c r="E291" s="69"/>
      <c r="F291" s="33"/>
      <c r="G291" s="33"/>
      <c r="H291" s="33"/>
      <c r="I291" s="33"/>
      <c r="J291" s="33"/>
    </row>
    <row r="292" spans="1:10">
      <c r="A292" s="33"/>
      <c r="B292" s="68"/>
      <c r="C292" s="68"/>
      <c r="E292" s="69"/>
      <c r="F292" s="33"/>
      <c r="G292" s="33"/>
      <c r="H292" s="33"/>
      <c r="I292" s="33"/>
      <c r="J292" s="33"/>
    </row>
    <row r="293" spans="1:10">
      <c r="A293" s="33"/>
      <c r="B293" s="68"/>
      <c r="C293" s="68"/>
      <c r="E293" s="69"/>
      <c r="F293" s="33"/>
      <c r="G293" s="33"/>
      <c r="H293" s="33"/>
      <c r="I293" s="33"/>
      <c r="J293" s="33"/>
    </row>
    <row r="294" spans="1:10">
      <c r="A294" s="33"/>
      <c r="B294" s="68"/>
      <c r="C294" s="68"/>
      <c r="E294" s="69"/>
      <c r="F294" s="33"/>
      <c r="G294" s="33"/>
      <c r="H294" s="33"/>
      <c r="I294" s="33"/>
      <c r="J294" s="33"/>
    </row>
    <row r="295" spans="1:10">
      <c r="A295" s="33"/>
      <c r="B295" s="68"/>
      <c r="C295" s="68"/>
      <c r="E295" s="69"/>
      <c r="F295" s="33"/>
      <c r="G295" s="33"/>
      <c r="H295" s="33"/>
      <c r="I295" s="33"/>
      <c r="J295" s="33"/>
    </row>
    <row r="296" spans="1:10">
      <c r="A296" s="33"/>
      <c r="B296" s="68"/>
      <c r="C296" s="68"/>
      <c r="E296" s="69"/>
      <c r="F296" s="33"/>
      <c r="G296" s="33"/>
      <c r="H296" s="33"/>
      <c r="I296" s="33"/>
      <c r="J296" s="33"/>
    </row>
    <row r="297" spans="1:10">
      <c r="A297" s="33"/>
      <c r="B297" s="68"/>
      <c r="C297" s="68"/>
      <c r="E297" s="69"/>
      <c r="F297" s="33"/>
      <c r="G297" s="33"/>
      <c r="H297" s="33"/>
      <c r="I297" s="33"/>
      <c r="J297" s="33"/>
    </row>
    <row r="298" spans="1:10">
      <c r="A298" s="33"/>
      <c r="B298" s="68"/>
      <c r="C298" s="68"/>
      <c r="E298" s="69"/>
      <c r="F298" s="33"/>
      <c r="G298" s="33"/>
      <c r="H298" s="33"/>
      <c r="I298" s="33"/>
      <c r="J298" s="33"/>
    </row>
    <row r="299" spans="1:10">
      <c r="A299" s="33"/>
      <c r="B299" s="68"/>
      <c r="C299" s="68"/>
      <c r="E299" s="69"/>
      <c r="F299" s="33"/>
      <c r="G299" s="33"/>
      <c r="H299" s="33"/>
      <c r="I299" s="33"/>
      <c r="J299" s="33"/>
    </row>
    <row r="300" spans="1:10">
      <c r="A300" s="33"/>
      <c r="B300" s="68"/>
      <c r="C300" s="68"/>
      <c r="E300" s="69"/>
      <c r="F300" s="33"/>
      <c r="G300" s="33"/>
      <c r="H300" s="33"/>
      <c r="I300" s="33"/>
      <c r="J300" s="33"/>
    </row>
    <row r="301" spans="1:10">
      <c r="A301" s="33"/>
      <c r="B301" s="68"/>
      <c r="C301" s="68"/>
      <c r="E301" s="69"/>
      <c r="F301" s="33"/>
      <c r="G301" s="33"/>
      <c r="H301" s="33"/>
      <c r="I301" s="33"/>
      <c r="J301" s="33"/>
    </row>
    <row r="302" spans="1:10">
      <c r="A302" s="33"/>
      <c r="B302" s="68"/>
      <c r="C302" s="68"/>
      <c r="E302" s="69"/>
      <c r="F302" s="33"/>
      <c r="G302" s="33"/>
      <c r="H302" s="33"/>
      <c r="I302" s="33"/>
      <c r="J302" s="33"/>
    </row>
    <row r="303" spans="1:10">
      <c r="A303" s="33"/>
      <c r="B303" s="68"/>
      <c r="C303" s="68"/>
      <c r="E303" s="69"/>
      <c r="F303" s="33"/>
      <c r="G303" s="33"/>
      <c r="H303" s="33"/>
      <c r="I303" s="33"/>
      <c r="J303" s="33"/>
    </row>
    <row r="304" spans="1:10">
      <c r="A304" s="33"/>
      <c r="B304" s="68"/>
      <c r="C304" s="68"/>
      <c r="E304" s="69"/>
      <c r="F304" s="33"/>
      <c r="G304" s="33"/>
      <c r="H304" s="33"/>
      <c r="I304" s="33"/>
      <c r="J304" s="33"/>
    </row>
    <row r="305" spans="1:10">
      <c r="A305" s="33"/>
      <c r="B305" s="68"/>
      <c r="C305" s="68"/>
      <c r="E305" s="69"/>
      <c r="F305" s="33"/>
      <c r="G305" s="33"/>
      <c r="H305" s="33"/>
      <c r="I305" s="33"/>
      <c r="J305" s="33"/>
    </row>
    <row r="306" spans="1:10">
      <c r="A306" s="33"/>
      <c r="B306" s="68"/>
      <c r="C306" s="68"/>
      <c r="E306" s="69"/>
      <c r="F306" s="33"/>
      <c r="G306" s="33"/>
      <c r="H306" s="33"/>
      <c r="I306" s="33"/>
      <c r="J306" s="33"/>
    </row>
    <row r="307" spans="1:10">
      <c r="A307" s="33"/>
      <c r="B307" s="68"/>
      <c r="C307" s="68"/>
      <c r="E307" s="69"/>
      <c r="F307" s="33"/>
      <c r="G307" s="33"/>
      <c r="H307" s="33"/>
      <c r="I307" s="33"/>
      <c r="J307" s="33"/>
    </row>
    <row r="308" spans="1:10">
      <c r="A308" s="33"/>
      <c r="B308" s="68"/>
      <c r="C308" s="68"/>
      <c r="E308" s="69"/>
      <c r="F308" s="33"/>
      <c r="G308" s="33"/>
      <c r="H308" s="33"/>
      <c r="I308" s="33"/>
      <c r="J308" s="33"/>
    </row>
    <row r="309" spans="1:10">
      <c r="A309" s="33"/>
      <c r="B309" s="68"/>
      <c r="C309" s="68"/>
      <c r="E309" s="69"/>
      <c r="F309" s="33"/>
      <c r="G309" s="33"/>
      <c r="H309" s="33"/>
      <c r="I309" s="33"/>
      <c r="J309" s="33"/>
    </row>
    <row r="310" spans="1:10">
      <c r="A310" s="33"/>
      <c r="B310" s="68"/>
      <c r="C310" s="68"/>
      <c r="E310" s="69"/>
      <c r="F310" s="33"/>
      <c r="G310" s="33"/>
      <c r="H310" s="33"/>
      <c r="I310" s="33"/>
      <c r="J310" s="33"/>
    </row>
    <row r="311" spans="1:10">
      <c r="A311" s="33"/>
      <c r="B311" s="68"/>
      <c r="C311" s="68"/>
      <c r="E311" s="69"/>
      <c r="F311" s="33"/>
      <c r="G311" s="33"/>
      <c r="H311" s="33"/>
      <c r="I311" s="33"/>
      <c r="J311" s="33"/>
    </row>
    <row r="312" spans="1:10">
      <c r="A312" s="33"/>
      <c r="B312" s="68"/>
      <c r="C312" s="68"/>
      <c r="E312" s="69"/>
      <c r="F312" s="33"/>
      <c r="G312" s="33"/>
      <c r="H312" s="33"/>
      <c r="I312" s="33"/>
      <c r="J312" s="33"/>
    </row>
    <row r="313" spans="1:10">
      <c r="A313" s="33"/>
      <c r="B313" s="68"/>
      <c r="C313" s="68"/>
      <c r="E313" s="69"/>
      <c r="F313" s="33"/>
      <c r="G313" s="33"/>
      <c r="H313" s="33"/>
      <c r="I313" s="33"/>
      <c r="J313" s="33"/>
    </row>
    <row r="314" spans="1:10">
      <c r="A314" s="33"/>
      <c r="B314" s="68"/>
      <c r="C314" s="68"/>
      <c r="E314" s="69"/>
      <c r="F314" s="33"/>
      <c r="G314" s="33"/>
      <c r="H314" s="33"/>
      <c r="I314" s="33"/>
      <c r="J314" s="33"/>
    </row>
    <row r="315" spans="1:10">
      <c r="A315" s="33"/>
      <c r="B315" s="68"/>
      <c r="C315" s="68"/>
      <c r="E315" s="69"/>
      <c r="F315" s="33"/>
      <c r="G315" s="33"/>
      <c r="H315" s="33"/>
      <c r="I315" s="33"/>
      <c r="J315" s="33"/>
    </row>
    <row r="316" spans="1:10">
      <c r="A316" s="33"/>
      <c r="B316" s="68"/>
      <c r="C316" s="68"/>
      <c r="E316" s="69"/>
      <c r="F316" s="33"/>
      <c r="G316" s="33"/>
      <c r="H316" s="33"/>
      <c r="I316" s="33"/>
      <c r="J316" s="33"/>
    </row>
    <row r="317" spans="1:10">
      <c r="A317" s="33"/>
      <c r="B317" s="68"/>
      <c r="C317" s="68"/>
      <c r="E317" s="69"/>
      <c r="F317" s="33"/>
      <c r="G317" s="33"/>
      <c r="H317" s="33"/>
      <c r="I317" s="33"/>
      <c r="J317" s="33"/>
    </row>
    <row r="318" spans="1:10">
      <c r="A318" s="33"/>
      <c r="B318" s="68"/>
      <c r="C318" s="68"/>
      <c r="E318" s="69"/>
      <c r="F318" s="33"/>
      <c r="G318" s="33"/>
      <c r="H318" s="33"/>
      <c r="I318" s="33"/>
      <c r="J318" s="33"/>
    </row>
    <row r="319" spans="1:10">
      <c r="A319" s="33"/>
      <c r="B319" s="68"/>
      <c r="C319" s="68"/>
      <c r="E319" s="69"/>
      <c r="F319" s="33"/>
      <c r="G319" s="33"/>
      <c r="H319" s="33"/>
      <c r="I319" s="33"/>
      <c r="J319" s="33"/>
    </row>
    <row r="320" spans="1:10">
      <c r="A320" s="33"/>
      <c r="B320" s="68"/>
      <c r="C320" s="68"/>
      <c r="E320" s="69"/>
      <c r="F320" s="33"/>
      <c r="G320" s="33"/>
      <c r="H320" s="33"/>
      <c r="I320" s="33"/>
      <c r="J320" s="33"/>
    </row>
    <row r="321" spans="1:10">
      <c r="A321" s="33"/>
      <c r="B321" s="68"/>
      <c r="C321" s="68"/>
      <c r="E321" s="69"/>
      <c r="F321" s="33"/>
      <c r="G321" s="33"/>
      <c r="H321" s="33"/>
      <c r="I321" s="33"/>
      <c r="J321" s="33"/>
    </row>
    <row r="322" spans="1:10">
      <c r="A322" s="33"/>
      <c r="B322" s="68"/>
      <c r="C322" s="68"/>
      <c r="E322" s="69"/>
      <c r="F322" s="33"/>
      <c r="G322" s="33"/>
      <c r="H322" s="33"/>
      <c r="I322" s="33"/>
      <c r="J322" s="33"/>
    </row>
    <row r="323" spans="1:10">
      <c r="A323" s="33"/>
      <c r="B323" s="68"/>
      <c r="C323" s="68"/>
      <c r="E323" s="69"/>
      <c r="F323" s="33"/>
      <c r="G323" s="33"/>
      <c r="H323" s="33"/>
      <c r="I323" s="33"/>
      <c r="J323" s="33"/>
    </row>
    <row r="324" spans="1:10">
      <c r="A324" s="33"/>
      <c r="B324" s="68"/>
      <c r="C324" s="68"/>
      <c r="E324" s="69"/>
      <c r="F324" s="33"/>
      <c r="G324" s="33"/>
      <c r="H324" s="33"/>
      <c r="I324" s="33"/>
      <c r="J324" s="33"/>
    </row>
    <row r="325" spans="1:10">
      <c r="A325" s="33"/>
      <c r="B325" s="68"/>
      <c r="C325" s="68"/>
      <c r="E325" s="69"/>
      <c r="F325" s="33"/>
      <c r="G325" s="33"/>
      <c r="H325" s="33"/>
      <c r="I325" s="33"/>
      <c r="J325" s="33"/>
    </row>
    <row r="326" spans="1:10">
      <c r="A326" s="33"/>
      <c r="B326" s="68"/>
      <c r="C326" s="68"/>
      <c r="E326" s="69"/>
      <c r="F326" s="33"/>
      <c r="G326" s="33"/>
      <c r="H326" s="33"/>
      <c r="I326" s="33"/>
      <c r="J326" s="33"/>
    </row>
    <row r="327" spans="1:10">
      <c r="A327" s="33"/>
      <c r="B327" s="68"/>
      <c r="C327" s="68"/>
      <c r="E327" s="69"/>
      <c r="F327" s="33"/>
      <c r="G327" s="33"/>
      <c r="H327" s="33"/>
      <c r="I327" s="33"/>
      <c r="J327" s="33"/>
    </row>
    <row r="328" spans="1:10">
      <c r="A328" s="33"/>
      <c r="B328" s="68"/>
      <c r="C328" s="68"/>
      <c r="E328" s="69"/>
      <c r="F328" s="33"/>
      <c r="G328" s="33"/>
      <c r="H328" s="33"/>
      <c r="I328" s="33"/>
      <c r="J328" s="33"/>
    </row>
    <row r="329" spans="1:10">
      <c r="A329" s="33"/>
      <c r="B329" s="68"/>
      <c r="C329" s="68"/>
      <c r="E329" s="69"/>
      <c r="F329" s="33"/>
      <c r="G329" s="33"/>
      <c r="H329" s="33"/>
      <c r="I329" s="33"/>
      <c r="J329" s="33"/>
    </row>
    <row r="330" spans="1:10">
      <c r="A330" s="33"/>
      <c r="B330" s="68"/>
      <c r="C330" s="68"/>
      <c r="E330" s="69"/>
      <c r="F330" s="33"/>
      <c r="G330" s="33"/>
      <c r="H330" s="33"/>
      <c r="I330" s="33"/>
      <c r="J330" s="33"/>
    </row>
    <row r="331" spans="1:10">
      <c r="A331" s="33"/>
      <c r="B331" s="68"/>
      <c r="C331" s="68"/>
      <c r="E331" s="69"/>
      <c r="F331" s="33"/>
      <c r="G331" s="33"/>
      <c r="H331" s="33"/>
      <c r="I331" s="33"/>
      <c r="J331" s="33"/>
    </row>
    <row r="332" spans="1:10">
      <c r="A332" s="33"/>
      <c r="B332" s="68"/>
      <c r="C332" s="68"/>
      <c r="E332" s="69"/>
      <c r="F332" s="33"/>
      <c r="G332" s="33"/>
      <c r="H332" s="33"/>
      <c r="I332" s="33"/>
      <c r="J332" s="33"/>
    </row>
    <row r="333" spans="1:10">
      <c r="A333" s="33"/>
      <c r="B333" s="68"/>
      <c r="C333" s="68"/>
      <c r="E333" s="69"/>
      <c r="F333" s="33"/>
      <c r="G333" s="33"/>
      <c r="H333" s="33"/>
      <c r="I333" s="33"/>
      <c r="J333" s="33"/>
    </row>
    <row r="334" spans="1:10">
      <c r="A334" s="33"/>
      <c r="B334" s="68"/>
      <c r="C334" s="68"/>
      <c r="E334" s="69"/>
      <c r="F334" s="33"/>
      <c r="G334" s="33"/>
      <c r="H334" s="33"/>
      <c r="I334" s="33"/>
      <c r="J334" s="33"/>
    </row>
    <row r="335" spans="1:10">
      <c r="A335" s="33"/>
      <c r="B335" s="68"/>
      <c r="C335" s="68"/>
      <c r="E335" s="69"/>
      <c r="F335" s="33"/>
      <c r="G335" s="33"/>
      <c r="H335" s="33"/>
      <c r="I335" s="33"/>
      <c r="J335" s="33"/>
    </row>
    <row r="336" spans="1:10">
      <c r="A336" s="33"/>
      <c r="B336" s="68"/>
      <c r="C336" s="68"/>
      <c r="E336" s="69"/>
      <c r="F336" s="33"/>
      <c r="G336" s="33"/>
      <c r="H336" s="33"/>
      <c r="I336" s="33"/>
      <c r="J336" s="33"/>
    </row>
    <row r="337" spans="1:10">
      <c r="A337" s="33"/>
      <c r="B337" s="68"/>
      <c r="C337" s="68"/>
      <c r="E337" s="69"/>
      <c r="F337" s="33"/>
      <c r="G337" s="33"/>
      <c r="H337" s="33"/>
      <c r="I337" s="33"/>
      <c r="J337" s="33"/>
    </row>
    <row r="338" spans="1:10">
      <c r="A338" s="33"/>
      <c r="B338" s="68"/>
      <c r="C338" s="68"/>
      <c r="E338" s="69"/>
      <c r="F338" s="33"/>
      <c r="G338" s="33"/>
      <c r="H338" s="33"/>
      <c r="I338" s="33"/>
      <c r="J338" s="33"/>
    </row>
    <row r="339" spans="1:10">
      <c r="A339" s="33"/>
      <c r="B339" s="68"/>
      <c r="C339" s="68"/>
      <c r="E339" s="69"/>
      <c r="F339" s="33"/>
      <c r="G339" s="33"/>
      <c r="H339" s="33"/>
      <c r="I339" s="33"/>
      <c r="J339" s="33"/>
    </row>
    <row r="340" spans="1:10">
      <c r="A340" s="33"/>
      <c r="B340" s="68"/>
      <c r="C340" s="68"/>
      <c r="E340" s="69"/>
      <c r="F340" s="33"/>
      <c r="G340" s="33"/>
      <c r="H340" s="33"/>
      <c r="I340" s="33"/>
      <c r="J340" s="33"/>
    </row>
    <row r="341" spans="1:10">
      <c r="A341" s="33"/>
      <c r="B341" s="68"/>
      <c r="C341" s="68"/>
      <c r="E341" s="69"/>
      <c r="F341" s="33"/>
      <c r="G341" s="33"/>
      <c r="H341" s="33"/>
      <c r="I341" s="33"/>
      <c r="J341" s="33"/>
    </row>
    <row r="342" spans="1:10">
      <c r="A342" s="33"/>
      <c r="B342" s="68"/>
      <c r="C342" s="68"/>
      <c r="E342" s="69"/>
      <c r="F342" s="33"/>
      <c r="G342" s="33"/>
      <c r="H342" s="33"/>
      <c r="I342" s="33"/>
      <c r="J342" s="33"/>
    </row>
    <row r="343" spans="1:10">
      <c r="A343" s="33"/>
      <c r="B343" s="68"/>
      <c r="C343" s="68"/>
      <c r="E343" s="69"/>
      <c r="F343" s="33"/>
      <c r="G343" s="33"/>
      <c r="H343" s="33"/>
      <c r="I343" s="33"/>
      <c r="J343" s="33"/>
    </row>
    <row r="344" spans="1:10">
      <c r="A344" s="33"/>
      <c r="B344" s="68"/>
      <c r="C344" s="68"/>
      <c r="E344" s="69"/>
      <c r="F344" s="33"/>
      <c r="G344" s="33"/>
      <c r="H344" s="33"/>
      <c r="I344" s="33"/>
      <c r="J344" s="33"/>
    </row>
    <row r="345" spans="1:10">
      <c r="A345" s="33"/>
      <c r="B345" s="68"/>
      <c r="C345" s="68"/>
      <c r="E345" s="69"/>
      <c r="F345" s="33"/>
      <c r="G345" s="33"/>
      <c r="H345" s="33"/>
      <c r="I345" s="33"/>
      <c r="J345" s="33"/>
    </row>
    <row r="346" spans="1:10">
      <c r="A346" s="33"/>
      <c r="B346" s="68"/>
      <c r="C346" s="68"/>
      <c r="E346" s="69"/>
      <c r="F346" s="33"/>
      <c r="G346" s="33"/>
      <c r="H346" s="33"/>
      <c r="I346" s="33"/>
      <c r="J346" s="33"/>
    </row>
    <row r="347" spans="1:10">
      <c r="A347" s="33"/>
      <c r="B347" s="68"/>
      <c r="C347" s="68"/>
      <c r="E347" s="69"/>
      <c r="F347" s="33"/>
      <c r="G347" s="33"/>
      <c r="H347" s="33"/>
      <c r="I347" s="33"/>
      <c r="J347" s="33"/>
    </row>
    <row r="348" spans="1:10">
      <c r="A348" s="33"/>
      <c r="B348" s="68"/>
      <c r="C348" s="68"/>
      <c r="E348" s="69"/>
      <c r="F348" s="33"/>
      <c r="G348" s="33"/>
      <c r="H348" s="33"/>
      <c r="I348" s="33"/>
      <c r="J348" s="33"/>
    </row>
    <row r="349" spans="1:10">
      <c r="A349" s="33"/>
      <c r="B349" s="68"/>
      <c r="C349" s="68"/>
      <c r="E349" s="69"/>
      <c r="F349" s="33"/>
      <c r="G349" s="33"/>
      <c r="H349" s="33"/>
      <c r="I349" s="33"/>
      <c r="J349" s="33"/>
    </row>
    <row r="350" spans="1:10">
      <c r="A350" s="33"/>
      <c r="B350" s="68"/>
      <c r="C350" s="68"/>
      <c r="E350" s="69"/>
      <c r="F350" s="33"/>
      <c r="G350" s="33"/>
      <c r="H350" s="33"/>
      <c r="I350" s="33"/>
      <c r="J350" s="33"/>
    </row>
    <row r="351" spans="1:10">
      <c r="A351" s="33"/>
      <c r="B351" s="68"/>
      <c r="C351" s="68"/>
      <c r="E351" s="69"/>
      <c r="F351" s="33"/>
      <c r="G351" s="33"/>
      <c r="H351" s="33"/>
      <c r="I351" s="33"/>
      <c r="J351" s="33"/>
    </row>
    <row r="352" spans="1:10">
      <c r="A352" s="33"/>
      <c r="B352" s="68"/>
      <c r="C352" s="68"/>
      <c r="E352" s="69"/>
      <c r="F352" s="33"/>
      <c r="G352" s="33"/>
      <c r="H352" s="33"/>
      <c r="I352" s="33"/>
      <c r="J352" s="33"/>
    </row>
    <row r="353" spans="1:10">
      <c r="A353" s="33"/>
      <c r="B353" s="68"/>
      <c r="C353" s="68"/>
      <c r="E353" s="69"/>
      <c r="F353" s="33"/>
      <c r="G353" s="33"/>
      <c r="H353" s="33"/>
      <c r="I353" s="33"/>
      <c r="J353" s="33"/>
    </row>
    <row r="354" spans="1:10">
      <c r="A354" s="33"/>
      <c r="B354" s="68"/>
      <c r="C354" s="68"/>
      <c r="E354" s="69"/>
      <c r="F354" s="33"/>
      <c r="G354" s="33"/>
      <c r="H354" s="33"/>
      <c r="I354" s="33"/>
      <c r="J354" s="33"/>
    </row>
    <row r="355" spans="1:10">
      <c r="A355" s="33"/>
      <c r="B355" s="68"/>
      <c r="C355" s="68"/>
      <c r="E355" s="69"/>
      <c r="F355" s="33"/>
      <c r="G355" s="33"/>
      <c r="H355" s="33"/>
      <c r="I355" s="33"/>
      <c r="J355" s="33"/>
    </row>
    <row r="356" spans="1:10">
      <c r="A356" s="33"/>
      <c r="B356" s="68"/>
      <c r="C356" s="68"/>
      <c r="E356" s="69"/>
      <c r="F356" s="33"/>
      <c r="G356" s="33"/>
      <c r="H356" s="33"/>
      <c r="I356" s="33"/>
      <c r="J356" s="33"/>
    </row>
    <row r="357" spans="1:10">
      <c r="A357" s="33"/>
      <c r="B357" s="68"/>
      <c r="C357" s="68"/>
      <c r="E357" s="69"/>
      <c r="F357" s="33"/>
      <c r="G357" s="33"/>
      <c r="H357" s="33"/>
      <c r="I357" s="33"/>
      <c r="J357" s="33"/>
    </row>
    <row r="358" spans="1:10">
      <c r="A358" s="33"/>
      <c r="B358" s="68"/>
      <c r="C358" s="68"/>
      <c r="E358" s="69"/>
      <c r="F358" s="33"/>
      <c r="G358" s="33"/>
      <c r="H358" s="33"/>
      <c r="I358" s="33"/>
      <c r="J358" s="33"/>
    </row>
    <row r="359" spans="1:10">
      <c r="A359" s="33"/>
      <c r="B359" s="68"/>
      <c r="C359" s="68"/>
      <c r="E359" s="69"/>
      <c r="F359" s="33"/>
      <c r="G359" s="33"/>
      <c r="H359" s="33"/>
      <c r="I359" s="33"/>
      <c r="J359" s="33"/>
    </row>
    <row r="360" spans="1:10">
      <c r="A360" s="33"/>
      <c r="B360" s="68"/>
      <c r="C360" s="68"/>
      <c r="E360" s="69"/>
      <c r="F360" s="33"/>
      <c r="G360" s="33"/>
      <c r="H360" s="33"/>
      <c r="I360" s="33"/>
      <c r="J360" s="33"/>
    </row>
    <row r="361" spans="1:10">
      <c r="A361" s="33"/>
      <c r="B361" s="68"/>
      <c r="C361" s="68"/>
      <c r="E361" s="69"/>
      <c r="F361" s="33"/>
      <c r="G361" s="33"/>
      <c r="H361" s="33"/>
      <c r="I361" s="33"/>
      <c r="J361" s="33"/>
    </row>
    <row r="362" spans="1:10">
      <c r="A362" s="33"/>
      <c r="B362" s="68"/>
      <c r="C362" s="68"/>
      <c r="E362" s="69"/>
      <c r="F362" s="33"/>
      <c r="G362" s="33"/>
      <c r="H362" s="33"/>
      <c r="I362" s="33"/>
      <c r="J362" s="33"/>
    </row>
    <row r="363" spans="1:10">
      <c r="A363" s="33"/>
      <c r="B363" s="68"/>
      <c r="C363" s="68"/>
      <c r="E363" s="69"/>
      <c r="F363" s="33"/>
      <c r="G363" s="33"/>
      <c r="H363" s="33"/>
      <c r="I363" s="33"/>
      <c r="J363" s="33"/>
    </row>
    <row r="364" spans="1:10">
      <c r="A364" s="33"/>
      <c r="B364" s="68"/>
      <c r="C364" s="68"/>
      <c r="E364" s="69"/>
      <c r="F364" s="33"/>
      <c r="G364" s="33"/>
      <c r="H364" s="33"/>
      <c r="I364" s="33"/>
      <c r="J364" s="33"/>
    </row>
    <row r="365" spans="1:10">
      <c r="A365" s="33"/>
      <c r="B365" s="68"/>
      <c r="C365" s="68"/>
      <c r="E365" s="69"/>
      <c r="F365" s="33"/>
      <c r="G365" s="33"/>
      <c r="H365" s="33"/>
      <c r="I365" s="33"/>
      <c r="J365" s="33"/>
    </row>
    <row r="366" spans="1:10">
      <c r="A366" s="33"/>
      <c r="B366" s="68"/>
      <c r="C366" s="68"/>
      <c r="E366" s="69"/>
      <c r="F366" s="33"/>
      <c r="G366" s="33"/>
      <c r="H366" s="33"/>
      <c r="I366" s="33"/>
      <c r="J366" s="33"/>
    </row>
    <row r="367" spans="1:10">
      <c r="A367" s="33"/>
      <c r="B367" s="68"/>
      <c r="C367" s="68"/>
      <c r="E367" s="69"/>
      <c r="F367" s="33"/>
      <c r="G367" s="33"/>
      <c r="H367" s="33"/>
      <c r="I367" s="33"/>
      <c r="J367" s="33"/>
    </row>
    <row r="368" spans="1:10">
      <c r="A368" s="33"/>
      <c r="B368" s="68"/>
      <c r="C368" s="68"/>
      <c r="E368" s="69"/>
      <c r="F368" s="33"/>
      <c r="G368" s="33"/>
      <c r="H368" s="33"/>
      <c r="I368" s="33"/>
      <c r="J368" s="33"/>
    </row>
    <row r="369" spans="1:10">
      <c r="A369" s="33"/>
      <c r="B369" s="68"/>
      <c r="C369" s="68"/>
      <c r="E369" s="69"/>
      <c r="F369" s="33"/>
      <c r="G369" s="33"/>
      <c r="H369" s="33"/>
      <c r="I369" s="33"/>
      <c r="J369" s="33"/>
    </row>
    <row r="370" spans="1:10">
      <c r="A370" s="33"/>
      <c r="B370" s="68"/>
      <c r="C370" s="68"/>
      <c r="E370" s="69"/>
      <c r="F370" s="33"/>
      <c r="G370" s="33"/>
      <c r="H370" s="33"/>
      <c r="I370" s="33"/>
      <c r="J370" s="33"/>
    </row>
    <row r="371" spans="1:10">
      <c r="A371" s="33"/>
      <c r="B371" s="68"/>
      <c r="C371" s="68"/>
      <c r="E371" s="69"/>
      <c r="F371" s="33"/>
      <c r="G371" s="33"/>
      <c r="H371" s="33"/>
      <c r="I371" s="33"/>
      <c r="J371" s="33"/>
    </row>
    <row r="372" spans="1:10">
      <c r="A372" s="33"/>
      <c r="B372" s="68"/>
      <c r="C372" s="68"/>
      <c r="E372" s="69"/>
      <c r="F372" s="33"/>
      <c r="G372" s="33"/>
      <c r="H372" s="33"/>
      <c r="I372" s="33"/>
      <c r="J372" s="33"/>
    </row>
    <row r="373" spans="1:10">
      <c r="A373" s="33"/>
      <c r="B373" s="68"/>
      <c r="C373" s="68"/>
      <c r="E373" s="69"/>
      <c r="F373" s="33"/>
      <c r="G373" s="33"/>
      <c r="H373" s="33"/>
      <c r="I373" s="33"/>
      <c r="J373" s="33"/>
    </row>
    <row r="374" spans="1:10">
      <c r="A374" s="33"/>
      <c r="B374" s="68"/>
      <c r="C374" s="68"/>
      <c r="E374" s="69"/>
      <c r="F374" s="33"/>
      <c r="G374" s="33"/>
      <c r="H374" s="33"/>
      <c r="I374" s="33"/>
      <c r="J374" s="33"/>
    </row>
    <row r="375" spans="1:10">
      <c r="A375" s="33"/>
      <c r="B375" s="68"/>
      <c r="C375" s="68"/>
      <c r="E375" s="69"/>
      <c r="F375" s="33"/>
      <c r="G375" s="33"/>
      <c r="H375" s="33"/>
      <c r="I375" s="33"/>
      <c r="J375" s="33"/>
    </row>
    <row r="376" spans="1:10">
      <c r="A376" s="33"/>
      <c r="B376" s="68"/>
      <c r="C376" s="68"/>
      <c r="E376" s="69"/>
      <c r="F376" s="33"/>
      <c r="G376" s="33"/>
      <c r="H376" s="33"/>
      <c r="I376" s="33"/>
      <c r="J376" s="33"/>
    </row>
    <row r="377" spans="1:10">
      <c r="A377" s="33"/>
      <c r="B377" s="68"/>
      <c r="C377" s="68"/>
      <c r="E377" s="69"/>
      <c r="F377" s="33"/>
      <c r="G377" s="33"/>
      <c r="H377" s="33"/>
      <c r="I377" s="33"/>
      <c r="J377" s="33"/>
    </row>
    <row r="378" spans="1:10">
      <c r="A378" s="33"/>
      <c r="B378" s="68"/>
      <c r="C378" s="68"/>
      <c r="E378" s="69"/>
      <c r="F378" s="33"/>
      <c r="G378" s="33"/>
      <c r="H378" s="33"/>
      <c r="I378" s="33"/>
      <c r="J378" s="33"/>
    </row>
    <row r="379" spans="1:10">
      <c r="A379" s="33"/>
      <c r="B379" s="68"/>
      <c r="C379" s="68"/>
      <c r="E379" s="69"/>
      <c r="F379" s="33"/>
      <c r="G379" s="33"/>
      <c r="H379" s="33"/>
      <c r="I379" s="33"/>
      <c r="J379" s="33"/>
    </row>
    <row r="380" spans="1:10">
      <c r="A380" s="33"/>
      <c r="B380" s="68"/>
      <c r="C380" s="68"/>
      <c r="E380" s="69"/>
      <c r="F380" s="33"/>
      <c r="G380" s="33"/>
      <c r="H380" s="33"/>
      <c r="I380" s="33"/>
      <c r="J380" s="33"/>
    </row>
    <row r="381" spans="1:10">
      <c r="A381" s="33"/>
      <c r="B381" s="68"/>
      <c r="C381" s="68"/>
      <c r="E381" s="69"/>
      <c r="F381" s="33"/>
      <c r="G381" s="33"/>
      <c r="H381" s="33"/>
      <c r="I381" s="33"/>
      <c r="J381" s="33"/>
    </row>
    <row r="382" spans="1:10">
      <c r="A382" s="33"/>
      <c r="B382" s="68"/>
      <c r="C382" s="68"/>
      <c r="E382" s="69"/>
      <c r="F382" s="33"/>
      <c r="G382" s="33"/>
      <c r="H382" s="33"/>
      <c r="I382" s="33"/>
      <c r="J382" s="33"/>
    </row>
    <row r="383" spans="1:10">
      <c r="A383" s="33"/>
      <c r="B383" s="68"/>
      <c r="C383" s="68"/>
      <c r="E383" s="69"/>
      <c r="F383" s="33"/>
      <c r="G383" s="33"/>
      <c r="H383" s="33"/>
      <c r="I383" s="33"/>
      <c r="J383" s="33"/>
    </row>
    <row r="384" spans="1:10">
      <c r="A384" s="33"/>
      <c r="B384" s="68"/>
      <c r="C384" s="68"/>
      <c r="E384" s="69"/>
      <c r="F384" s="33"/>
      <c r="G384" s="33"/>
      <c r="H384" s="33"/>
      <c r="I384" s="33"/>
      <c r="J384" s="33"/>
    </row>
    <row r="385" spans="1:10">
      <c r="A385" s="33"/>
      <c r="B385" s="68"/>
      <c r="C385" s="68"/>
      <c r="E385" s="69"/>
      <c r="F385" s="33"/>
      <c r="G385" s="33"/>
      <c r="H385" s="33"/>
      <c r="I385" s="33"/>
      <c r="J385" s="33"/>
    </row>
    <row r="386" spans="1:10">
      <c r="A386" s="33"/>
      <c r="B386" s="68"/>
      <c r="C386" s="68"/>
      <c r="E386" s="69"/>
      <c r="F386" s="33"/>
      <c r="G386" s="33"/>
      <c r="H386" s="33"/>
      <c r="I386" s="33"/>
      <c r="J386" s="33"/>
    </row>
    <row r="387" spans="1:10">
      <c r="A387" s="33"/>
      <c r="B387" s="68"/>
      <c r="C387" s="68"/>
      <c r="E387" s="69"/>
      <c r="F387" s="33"/>
      <c r="G387" s="33"/>
      <c r="H387" s="33"/>
      <c r="I387" s="33"/>
      <c r="J387" s="33"/>
    </row>
    <row r="388" spans="1:10">
      <c r="A388" s="33"/>
      <c r="B388" s="68"/>
      <c r="C388" s="68"/>
      <c r="E388" s="69"/>
      <c r="F388" s="33"/>
      <c r="G388" s="33"/>
      <c r="H388" s="33"/>
      <c r="I388" s="33"/>
      <c r="J388" s="33"/>
    </row>
    <row r="389" spans="1:10">
      <c r="A389" s="33"/>
      <c r="B389" s="68"/>
      <c r="C389" s="68"/>
      <c r="E389" s="69"/>
      <c r="F389" s="33"/>
      <c r="G389" s="33"/>
      <c r="H389" s="33"/>
      <c r="I389" s="33"/>
      <c r="J389" s="33"/>
    </row>
    <row r="390" spans="1:10">
      <c r="A390" s="33"/>
      <c r="B390" s="68"/>
      <c r="C390" s="68"/>
      <c r="E390" s="69"/>
      <c r="F390" s="33"/>
      <c r="G390" s="33"/>
      <c r="H390" s="33"/>
      <c r="I390" s="33"/>
      <c r="J390" s="33"/>
    </row>
    <row r="391" spans="1:10">
      <c r="A391" s="33"/>
      <c r="B391" s="68"/>
      <c r="C391" s="68"/>
      <c r="E391" s="69"/>
      <c r="F391" s="33"/>
      <c r="G391" s="33"/>
      <c r="H391" s="33"/>
      <c r="I391" s="33"/>
      <c r="J391" s="33"/>
    </row>
    <row r="392" spans="1:10">
      <c r="A392" s="33"/>
      <c r="B392" s="68"/>
      <c r="C392" s="68"/>
      <c r="E392" s="69"/>
      <c r="F392" s="33"/>
      <c r="G392" s="33"/>
      <c r="H392" s="33"/>
      <c r="I392" s="33"/>
      <c r="J392" s="33"/>
    </row>
    <row r="393" spans="1:10">
      <c r="A393" s="33"/>
      <c r="B393" s="68"/>
      <c r="C393" s="68"/>
      <c r="E393" s="69"/>
      <c r="F393" s="33"/>
      <c r="G393" s="33"/>
      <c r="H393" s="33"/>
      <c r="I393" s="33"/>
      <c r="J393" s="33"/>
    </row>
    <row r="394" spans="1:10">
      <c r="A394" s="33"/>
      <c r="B394" s="68"/>
      <c r="C394" s="68"/>
      <c r="E394" s="69"/>
      <c r="F394" s="33"/>
      <c r="G394" s="33"/>
      <c r="H394" s="33"/>
      <c r="I394" s="33"/>
      <c r="J394" s="33"/>
    </row>
    <row r="395" spans="1:10">
      <c r="A395" s="33"/>
      <c r="B395" s="68"/>
      <c r="C395" s="68"/>
      <c r="E395" s="69"/>
      <c r="F395" s="33"/>
      <c r="G395" s="33"/>
      <c r="H395" s="33"/>
      <c r="I395" s="33"/>
      <c r="J395" s="33"/>
    </row>
    <row r="396" spans="1:10">
      <c r="A396" s="33"/>
      <c r="B396" s="68"/>
      <c r="C396" s="68"/>
      <c r="E396" s="69"/>
      <c r="F396" s="33"/>
      <c r="G396" s="33"/>
      <c r="H396" s="33"/>
      <c r="I396" s="33"/>
      <c r="J396" s="33"/>
    </row>
    <row r="397" spans="1:10">
      <c r="A397" s="33"/>
      <c r="B397" s="68"/>
      <c r="C397" s="68"/>
      <c r="E397" s="69"/>
      <c r="F397" s="33"/>
      <c r="G397" s="33"/>
      <c r="H397" s="33"/>
      <c r="I397" s="33"/>
      <c r="J397" s="33"/>
    </row>
    <row r="398" spans="1:10">
      <c r="A398" s="33"/>
      <c r="B398" s="68"/>
      <c r="C398" s="68"/>
      <c r="E398" s="69"/>
      <c r="F398" s="33"/>
      <c r="G398" s="33"/>
      <c r="H398" s="33"/>
      <c r="I398" s="33"/>
      <c r="J398" s="33"/>
    </row>
    <row r="399" spans="1:10">
      <c r="A399" s="33"/>
      <c r="B399" s="68"/>
      <c r="C399" s="68"/>
      <c r="E399" s="69"/>
      <c r="F399" s="33"/>
      <c r="G399" s="33"/>
      <c r="H399" s="33"/>
      <c r="I399" s="33"/>
      <c r="J399" s="33"/>
    </row>
    <row r="400" spans="1:10">
      <c r="A400" s="33"/>
      <c r="B400" s="68"/>
      <c r="C400" s="68"/>
      <c r="E400" s="69"/>
      <c r="F400" s="33"/>
      <c r="G400" s="33"/>
      <c r="H400" s="33"/>
      <c r="I400" s="33"/>
      <c r="J400" s="33"/>
    </row>
    <row r="401" spans="1:10">
      <c r="A401" s="33"/>
      <c r="B401" s="68"/>
      <c r="C401" s="68"/>
      <c r="E401" s="69"/>
      <c r="F401" s="33"/>
      <c r="G401" s="33"/>
      <c r="H401" s="33"/>
      <c r="I401" s="33"/>
      <c r="J401" s="33"/>
    </row>
    <row r="402" spans="1:10">
      <c r="A402" s="33"/>
      <c r="B402" s="68"/>
      <c r="C402" s="68"/>
      <c r="E402" s="69"/>
      <c r="F402" s="33"/>
      <c r="G402" s="33"/>
      <c r="H402" s="33"/>
      <c r="I402" s="33"/>
      <c r="J402" s="33"/>
    </row>
    <row r="403" spans="1:10">
      <c r="A403" s="33"/>
      <c r="B403" s="68"/>
      <c r="C403" s="68"/>
      <c r="E403" s="69"/>
      <c r="F403" s="33"/>
      <c r="G403" s="33"/>
      <c r="H403" s="33"/>
      <c r="I403" s="33"/>
      <c r="J403" s="33"/>
    </row>
    <row r="404" spans="1:10">
      <c r="A404" s="33"/>
      <c r="B404" s="68"/>
      <c r="C404" s="68"/>
      <c r="E404" s="69"/>
      <c r="F404" s="33"/>
      <c r="G404" s="33"/>
      <c r="H404" s="33"/>
      <c r="I404" s="33"/>
      <c r="J404" s="33"/>
    </row>
    <row r="405" spans="1:10">
      <c r="A405" s="33"/>
      <c r="B405" s="68"/>
      <c r="C405" s="68"/>
      <c r="E405" s="69"/>
      <c r="F405" s="33"/>
      <c r="G405" s="33"/>
      <c r="H405" s="33"/>
      <c r="I405" s="33"/>
      <c r="J405" s="33"/>
    </row>
    <row r="406" spans="1:10">
      <c r="A406" s="33"/>
      <c r="B406" s="68"/>
      <c r="C406" s="68"/>
      <c r="E406" s="69"/>
      <c r="F406" s="33"/>
      <c r="G406" s="33"/>
      <c r="H406" s="33"/>
      <c r="I406" s="33"/>
      <c r="J406" s="33"/>
    </row>
    <row r="407" spans="1:10">
      <c r="A407" s="33"/>
      <c r="B407" s="68"/>
      <c r="C407" s="68"/>
      <c r="E407" s="69"/>
      <c r="F407" s="33"/>
      <c r="G407" s="33"/>
      <c r="H407" s="33"/>
      <c r="I407" s="33"/>
      <c r="J407" s="33"/>
    </row>
    <row r="408" spans="1:10">
      <c r="A408" s="33"/>
      <c r="B408" s="68"/>
      <c r="C408" s="68"/>
      <c r="E408" s="69"/>
      <c r="F408" s="33"/>
      <c r="G408" s="33"/>
      <c r="H408" s="33"/>
      <c r="I408" s="33"/>
      <c r="J408" s="33"/>
    </row>
    <row r="409" spans="1:10">
      <c r="A409" s="33"/>
      <c r="B409" s="68"/>
      <c r="C409" s="68"/>
      <c r="E409" s="69"/>
      <c r="F409" s="33"/>
      <c r="G409" s="33"/>
      <c r="H409" s="33"/>
      <c r="I409" s="33"/>
      <c r="J409" s="33"/>
    </row>
    <row r="410" spans="1:10">
      <c r="A410" s="33"/>
      <c r="B410" s="68"/>
      <c r="C410" s="68"/>
      <c r="E410" s="69"/>
      <c r="F410" s="33"/>
      <c r="G410" s="33"/>
      <c r="H410" s="33"/>
      <c r="I410" s="33"/>
      <c r="J410" s="33"/>
    </row>
    <row r="411" spans="1:10">
      <c r="A411" s="33"/>
      <c r="B411" s="68"/>
      <c r="C411" s="68"/>
      <c r="E411" s="69"/>
      <c r="F411" s="33"/>
      <c r="G411" s="33"/>
      <c r="H411" s="33"/>
      <c r="I411" s="33"/>
      <c r="J411" s="33"/>
    </row>
  </sheetData>
  <mergeCells count="6">
    <mergeCell ref="A1:E1"/>
    <mergeCell ref="A2:D2"/>
    <mergeCell ref="C3:D3"/>
    <mergeCell ref="A3:A4"/>
    <mergeCell ref="B3:B4"/>
    <mergeCell ref="E3:E4"/>
  </mergeCells>
  <pageMargins left="0.751388888888889" right="0.751388888888889" top="1" bottom="0.802777777777778" header="0.5" footer="0.5"/>
  <pageSetup paperSize="9" firstPageNumber="22" orientation="landscape" useFirstPageNumber="1" horizontalDpi="600"/>
  <headerFooter alignWithMargins="0" scaleWithDoc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7"/>
  <sheetViews>
    <sheetView workbookViewId="0">
      <selection activeCell="I33" sqref="I33"/>
    </sheetView>
  </sheetViews>
  <sheetFormatPr defaultColWidth="9" defaultRowHeight="14.25" outlineLevelCol="5"/>
  <cols>
    <col min="1" max="1" width="6.5" style="3" customWidth="1"/>
    <col min="2" max="2" width="37.75" style="3" customWidth="1"/>
    <col min="3" max="3" width="18.625" style="3" customWidth="1"/>
    <col min="4" max="4" width="29.875" style="3" customWidth="1"/>
    <col min="5" max="5" width="18.625" style="3" customWidth="1"/>
    <col min="6" max="6" width="16" style="4" customWidth="1"/>
    <col min="7" max="16384" width="9" style="3"/>
  </cols>
  <sheetData>
    <row r="1" s="1" customFormat="1" ht="30" customHeight="1" spans="1:6">
      <c r="A1" s="5" t="s">
        <v>17</v>
      </c>
      <c r="B1" s="6"/>
      <c r="C1" s="6"/>
      <c r="D1" s="6"/>
      <c r="E1" s="6"/>
      <c r="F1" s="7"/>
    </row>
    <row r="2" s="1" customFormat="1" ht="21" customHeight="1" spans="1:6">
      <c r="A2" s="8"/>
      <c r="B2" s="9"/>
      <c r="C2" s="9"/>
      <c r="D2" s="9"/>
      <c r="E2" s="9"/>
      <c r="F2" s="10" t="s">
        <v>19</v>
      </c>
    </row>
    <row r="3" s="2" customFormat="1" ht="33" customHeight="1" spans="1:6">
      <c r="A3" s="11" t="s">
        <v>632</v>
      </c>
      <c r="B3" s="11" t="s">
        <v>633</v>
      </c>
      <c r="C3" s="11" t="s">
        <v>634</v>
      </c>
      <c r="D3" s="11" t="s">
        <v>635</v>
      </c>
      <c r="E3" s="11" t="s">
        <v>636</v>
      </c>
      <c r="F3" s="12" t="s">
        <v>637</v>
      </c>
    </row>
    <row r="4" s="2" customFormat="1" ht="33" customHeight="1" spans="1:6">
      <c r="A4" s="11"/>
      <c r="B4" s="11" t="s">
        <v>638</v>
      </c>
      <c r="C4" s="11"/>
      <c r="D4" s="11"/>
      <c r="E4" s="11"/>
      <c r="F4" s="13">
        <f>F5+F20</f>
        <v>42917</v>
      </c>
    </row>
    <row r="5" s="2" customFormat="1" ht="26" customHeight="1" spans="1:6">
      <c r="A5" s="11"/>
      <c r="B5" s="11" t="s">
        <v>639</v>
      </c>
      <c r="C5" s="11"/>
      <c r="D5" s="11"/>
      <c r="E5" s="11"/>
      <c r="F5" s="13">
        <f>SUM(F6:F19)</f>
        <v>17617</v>
      </c>
    </row>
    <row r="6" s="1" customFormat="1" ht="28" customHeight="1" spans="1:6">
      <c r="A6" s="14">
        <v>1</v>
      </c>
      <c r="B6" s="15" t="s">
        <v>640</v>
      </c>
      <c r="C6" s="16" t="s">
        <v>641</v>
      </c>
      <c r="D6" s="15" t="s">
        <v>640</v>
      </c>
      <c r="E6" s="15" t="s">
        <v>642</v>
      </c>
      <c r="F6" s="17">
        <v>301</v>
      </c>
    </row>
    <row r="7" s="1" customFormat="1" ht="28" customHeight="1" spans="1:6">
      <c r="A7" s="14">
        <v>2</v>
      </c>
      <c r="B7" s="15" t="s">
        <v>643</v>
      </c>
      <c r="C7" s="16" t="s">
        <v>641</v>
      </c>
      <c r="D7" s="15" t="s">
        <v>643</v>
      </c>
      <c r="E7" s="15" t="s">
        <v>644</v>
      </c>
      <c r="F7" s="17">
        <v>320</v>
      </c>
    </row>
    <row r="8" s="1" customFormat="1" ht="28" customHeight="1" spans="1:6">
      <c r="A8" s="14">
        <v>3</v>
      </c>
      <c r="B8" s="15" t="s">
        <v>645</v>
      </c>
      <c r="C8" s="16" t="s">
        <v>646</v>
      </c>
      <c r="D8" s="15" t="s">
        <v>645</v>
      </c>
      <c r="E8" s="15" t="s">
        <v>647</v>
      </c>
      <c r="F8" s="17">
        <v>200</v>
      </c>
    </row>
    <row r="9" s="1" customFormat="1" ht="28" customHeight="1" spans="1:6">
      <c r="A9" s="14">
        <v>4</v>
      </c>
      <c r="B9" s="15" t="s">
        <v>648</v>
      </c>
      <c r="C9" s="16" t="s">
        <v>649</v>
      </c>
      <c r="D9" s="15" t="s">
        <v>648</v>
      </c>
      <c r="E9" s="15" t="s">
        <v>650</v>
      </c>
      <c r="F9" s="17">
        <v>5171</v>
      </c>
    </row>
    <row r="10" s="1" customFormat="1" ht="27" customHeight="1" spans="1:6">
      <c r="A10" s="14">
        <v>5</v>
      </c>
      <c r="B10" s="15" t="s">
        <v>651</v>
      </c>
      <c r="C10" s="16" t="s">
        <v>652</v>
      </c>
      <c r="D10" s="15" t="s">
        <v>651</v>
      </c>
      <c r="E10" s="15" t="s">
        <v>653</v>
      </c>
      <c r="F10" s="17">
        <v>456</v>
      </c>
    </row>
    <row r="11" s="1" customFormat="1" ht="27" customHeight="1" spans="1:6">
      <c r="A11" s="14">
        <v>6</v>
      </c>
      <c r="B11" s="18" t="s">
        <v>654</v>
      </c>
      <c r="C11" s="19" t="s">
        <v>652</v>
      </c>
      <c r="D11" s="18" t="s">
        <v>654</v>
      </c>
      <c r="E11" s="18" t="s">
        <v>655</v>
      </c>
      <c r="F11" s="20">
        <v>1750</v>
      </c>
    </row>
    <row r="12" s="1" customFormat="1" ht="27" customHeight="1" spans="1:6">
      <c r="A12" s="14">
        <v>7</v>
      </c>
      <c r="B12" s="21" t="s">
        <v>656</v>
      </c>
      <c r="C12" s="22" t="s">
        <v>657</v>
      </c>
      <c r="D12" s="21" t="s">
        <v>656</v>
      </c>
      <c r="E12" s="21" t="s">
        <v>658</v>
      </c>
      <c r="F12" s="23">
        <v>5894</v>
      </c>
    </row>
    <row r="13" s="1" customFormat="1" ht="29" customHeight="1" spans="1:6">
      <c r="A13" s="14">
        <v>8</v>
      </c>
      <c r="B13" s="24" t="s">
        <v>640</v>
      </c>
      <c r="C13" s="25" t="s">
        <v>641</v>
      </c>
      <c r="D13" s="24" t="s">
        <v>640</v>
      </c>
      <c r="E13" s="24" t="s">
        <v>642</v>
      </c>
      <c r="F13" s="26">
        <v>24</v>
      </c>
    </row>
    <row r="14" s="1" customFormat="1" ht="27" customHeight="1" spans="1:6">
      <c r="A14" s="14">
        <v>9</v>
      </c>
      <c r="B14" s="15" t="s">
        <v>659</v>
      </c>
      <c r="C14" s="16" t="s">
        <v>641</v>
      </c>
      <c r="D14" s="15" t="s">
        <v>659</v>
      </c>
      <c r="E14" s="15" t="s">
        <v>642</v>
      </c>
      <c r="F14" s="17">
        <v>136</v>
      </c>
    </row>
    <row r="15" s="1" customFormat="1" ht="27" customHeight="1" spans="1:6">
      <c r="A15" s="14">
        <v>10</v>
      </c>
      <c r="B15" s="15" t="s">
        <v>660</v>
      </c>
      <c r="C15" s="16" t="s">
        <v>649</v>
      </c>
      <c r="D15" s="15" t="s">
        <v>660</v>
      </c>
      <c r="E15" s="15" t="s">
        <v>650</v>
      </c>
      <c r="F15" s="17">
        <v>1498</v>
      </c>
    </row>
    <row r="16" s="1" customFormat="1" ht="27" customHeight="1" spans="1:6">
      <c r="A16" s="14">
        <v>11</v>
      </c>
      <c r="B16" s="15" t="s">
        <v>651</v>
      </c>
      <c r="C16" s="16" t="s">
        <v>652</v>
      </c>
      <c r="D16" s="15" t="s">
        <v>651</v>
      </c>
      <c r="E16" s="15" t="s">
        <v>653</v>
      </c>
      <c r="F16" s="17">
        <v>237</v>
      </c>
    </row>
    <row r="17" s="1" customFormat="1" ht="27" customHeight="1" spans="1:6">
      <c r="A17" s="14">
        <v>12</v>
      </c>
      <c r="B17" s="15" t="s">
        <v>661</v>
      </c>
      <c r="C17" s="16" t="s">
        <v>652</v>
      </c>
      <c r="D17" s="15" t="s">
        <v>661</v>
      </c>
      <c r="E17" s="15" t="s">
        <v>662</v>
      </c>
      <c r="F17" s="17">
        <v>370</v>
      </c>
    </row>
    <row r="18" s="1" customFormat="1" ht="29" customHeight="1" spans="1:6">
      <c r="A18" s="14">
        <v>13</v>
      </c>
      <c r="B18" s="15" t="s">
        <v>663</v>
      </c>
      <c r="C18" s="16" t="s">
        <v>652</v>
      </c>
      <c r="D18" s="15" t="s">
        <v>663</v>
      </c>
      <c r="E18" s="15" t="s">
        <v>662</v>
      </c>
      <c r="F18" s="17">
        <v>900</v>
      </c>
    </row>
    <row r="19" s="1" customFormat="1" ht="29" customHeight="1" spans="1:6">
      <c r="A19" s="14">
        <v>14</v>
      </c>
      <c r="B19" s="15" t="s">
        <v>664</v>
      </c>
      <c r="C19" s="16" t="s">
        <v>652</v>
      </c>
      <c r="D19" s="15" t="s">
        <v>664</v>
      </c>
      <c r="E19" s="15" t="s">
        <v>662</v>
      </c>
      <c r="F19" s="17">
        <v>360</v>
      </c>
    </row>
    <row r="20" s="3" customFormat="1" ht="24" customHeight="1" spans="1:6">
      <c r="A20" s="27"/>
      <c r="B20" s="28" t="s">
        <v>665</v>
      </c>
      <c r="C20" s="27"/>
      <c r="D20" s="27"/>
      <c r="E20" s="27"/>
      <c r="F20" s="29">
        <f>SUM(F21:F23)</f>
        <v>25300</v>
      </c>
    </row>
    <row r="21" s="1" customFormat="1" ht="36" customHeight="1" spans="1:6">
      <c r="A21" s="14">
        <v>15</v>
      </c>
      <c r="B21" s="15" t="s">
        <v>666</v>
      </c>
      <c r="C21" s="16" t="s">
        <v>667</v>
      </c>
      <c r="D21" s="15" t="s">
        <v>666</v>
      </c>
      <c r="E21" s="15" t="s">
        <v>668</v>
      </c>
      <c r="F21" s="17">
        <v>13300</v>
      </c>
    </row>
    <row r="22" s="1" customFormat="1" ht="30" customHeight="1" spans="1:6">
      <c r="A22" s="14">
        <v>16</v>
      </c>
      <c r="B22" s="15" t="s">
        <v>669</v>
      </c>
      <c r="C22" s="16" t="s">
        <v>670</v>
      </c>
      <c r="D22" s="15" t="s">
        <v>669</v>
      </c>
      <c r="E22" s="15" t="s">
        <v>647</v>
      </c>
      <c r="F22" s="17">
        <v>4000</v>
      </c>
    </row>
    <row r="23" s="1" customFormat="1" ht="24" customHeight="1" spans="1:6">
      <c r="A23" s="14">
        <v>17</v>
      </c>
      <c r="B23" s="15" t="s">
        <v>671</v>
      </c>
      <c r="C23" s="16" t="s">
        <v>672</v>
      </c>
      <c r="D23" s="15" t="s">
        <v>671</v>
      </c>
      <c r="E23" s="15" t="s">
        <v>673</v>
      </c>
      <c r="F23" s="17">
        <v>8000</v>
      </c>
    </row>
    <row r="24" s="1" customFormat="1" spans="2:6">
      <c r="B24" s="30"/>
      <c r="C24" s="30"/>
      <c r="D24" s="30"/>
      <c r="E24" s="30"/>
      <c r="F24" s="31"/>
    </row>
    <row r="25" s="1" customFormat="1" spans="2:6">
      <c r="B25" s="30"/>
      <c r="C25" s="30"/>
      <c r="D25" s="30"/>
      <c r="E25" s="30"/>
      <c r="F25" s="31"/>
    </row>
    <row r="26" s="1" customFormat="1" spans="2:6">
      <c r="B26" s="30"/>
      <c r="C26" s="30"/>
      <c r="D26" s="30"/>
      <c r="E26" s="30"/>
      <c r="F26" s="31"/>
    </row>
    <row r="27" s="1" customFormat="1" spans="2:6">
      <c r="B27" s="30"/>
      <c r="C27" s="30"/>
      <c r="D27" s="30"/>
      <c r="E27" s="30"/>
      <c r="F27" s="31"/>
    </row>
    <row r="28" s="1" customFormat="1" spans="2:6">
      <c r="B28" s="30"/>
      <c r="C28" s="30"/>
      <c r="D28" s="30"/>
      <c r="E28" s="30"/>
      <c r="F28" s="31"/>
    </row>
    <row r="29" s="1" customFormat="1" spans="2:6">
      <c r="B29" s="30"/>
      <c r="C29" s="30"/>
      <c r="D29" s="30"/>
      <c r="E29" s="30"/>
      <c r="F29" s="31"/>
    </row>
    <row r="30" s="1" customFormat="1" spans="2:6">
      <c r="B30" s="30"/>
      <c r="C30" s="30"/>
      <c r="D30" s="30"/>
      <c r="E30" s="30"/>
      <c r="F30" s="31"/>
    </row>
    <row r="31" s="1" customFormat="1" spans="2:6">
      <c r="B31" s="30"/>
      <c r="C31" s="30"/>
      <c r="D31" s="30"/>
      <c r="E31" s="30"/>
      <c r="F31" s="31"/>
    </row>
    <row r="32" s="1" customFormat="1" spans="2:6">
      <c r="B32" s="30"/>
      <c r="C32" s="30"/>
      <c r="D32" s="30"/>
      <c r="E32" s="30"/>
      <c r="F32" s="31"/>
    </row>
    <row r="33" s="1" customFormat="1" spans="2:6">
      <c r="B33" s="30"/>
      <c r="C33" s="30"/>
      <c r="D33" s="30"/>
      <c r="E33" s="30"/>
      <c r="F33" s="31"/>
    </row>
    <row r="34" s="1" customFormat="1" spans="2:6">
      <c r="B34" s="30"/>
      <c r="C34" s="30"/>
      <c r="D34" s="30"/>
      <c r="E34" s="30"/>
      <c r="F34" s="31"/>
    </row>
    <row r="35" s="1" customFormat="1" spans="2:6">
      <c r="B35" s="30"/>
      <c r="C35" s="30"/>
      <c r="D35" s="30"/>
      <c r="E35" s="30"/>
      <c r="F35" s="31"/>
    </row>
    <row r="36" s="1" customFormat="1" spans="2:6">
      <c r="B36" s="30"/>
      <c r="C36" s="30"/>
      <c r="D36" s="30"/>
      <c r="E36" s="30"/>
      <c r="F36" s="31"/>
    </row>
    <row r="37" s="1" customFormat="1" spans="2:6">
      <c r="B37" s="30"/>
      <c r="C37" s="30"/>
      <c r="D37" s="30"/>
      <c r="E37" s="30"/>
      <c r="F37" s="31"/>
    </row>
    <row r="38" s="1" customFormat="1" spans="2:6">
      <c r="B38" s="30"/>
      <c r="C38" s="30"/>
      <c r="D38" s="30"/>
      <c r="E38" s="30"/>
      <c r="F38" s="31"/>
    </row>
    <row r="39" s="1" customFormat="1" spans="2:6">
      <c r="B39" s="30"/>
      <c r="C39" s="30"/>
      <c r="D39" s="30"/>
      <c r="E39" s="30"/>
      <c r="F39" s="31"/>
    </row>
    <row r="40" s="1" customFormat="1" spans="2:6">
      <c r="B40" s="30"/>
      <c r="C40" s="30"/>
      <c r="D40" s="30"/>
      <c r="E40" s="30"/>
      <c r="F40" s="31"/>
    </row>
    <row r="41" s="1" customFormat="1" spans="2:6">
      <c r="B41" s="30"/>
      <c r="C41" s="30"/>
      <c r="D41" s="30"/>
      <c r="E41" s="30"/>
      <c r="F41" s="31"/>
    </row>
    <row r="42" s="1" customFormat="1" spans="2:6">
      <c r="B42" s="30"/>
      <c r="C42" s="30"/>
      <c r="D42" s="30"/>
      <c r="E42" s="30"/>
      <c r="F42" s="31"/>
    </row>
    <row r="43" s="1" customFormat="1" spans="2:6">
      <c r="B43" s="30"/>
      <c r="C43" s="30"/>
      <c r="D43" s="30"/>
      <c r="E43" s="30"/>
      <c r="F43" s="31"/>
    </row>
    <row r="44" s="1" customFormat="1" spans="2:6">
      <c r="B44" s="30"/>
      <c r="C44" s="30"/>
      <c r="D44" s="30"/>
      <c r="E44" s="30"/>
      <c r="F44" s="31"/>
    </row>
    <row r="45" s="1" customFormat="1" spans="2:6">
      <c r="B45" s="30"/>
      <c r="C45" s="30"/>
      <c r="D45" s="30"/>
      <c r="E45" s="30"/>
      <c r="F45" s="31"/>
    </row>
    <row r="46" s="1" customFormat="1" spans="2:6">
      <c r="B46" s="30"/>
      <c r="C46" s="30"/>
      <c r="D46" s="30"/>
      <c r="E46" s="30"/>
      <c r="F46" s="31"/>
    </row>
    <row r="47" s="1" customFormat="1" spans="2:6">
      <c r="B47" s="30"/>
      <c r="C47" s="30"/>
      <c r="D47" s="30"/>
      <c r="E47" s="30"/>
      <c r="F47" s="31"/>
    </row>
    <row r="48" s="1" customFormat="1" spans="2:6">
      <c r="B48" s="30"/>
      <c r="C48" s="30"/>
      <c r="D48" s="30"/>
      <c r="E48" s="30"/>
      <c r="F48" s="31"/>
    </row>
    <row r="49" s="1" customFormat="1" spans="2:6">
      <c r="B49" s="30"/>
      <c r="C49" s="30"/>
      <c r="D49" s="30"/>
      <c r="E49" s="30"/>
      <c r="F49" s="31"/>
    </row>
    <row r="50" s="1" customFormat="1" spans="2:6">
      <c r="B50" s="30"/>
      <c r="C50" s="30"/>
      <c r="D50" s="30"/>
      <c r="E50" s="30"/>
      <c r="F50" s="31"/>
    </row>
    <row r="51" s="1" customFormat="1" spans="2:6">
      <c r="B51" s="30"/>
      <c r="C51" s="30"/>
      <c r="D51" s="30"/>
      <c r="E51" s="30"/>
      <c r="F51" s="31"/>
    </row>
    <row r="52" s="1" customFormat="1" spans="2:6">
      <c r="B52" s="30"/>
      <c r="C52" s="30"/>
      <c r="D52" s="30"/>
      <c r="E52" s="30"/>
      <c r="F52" s="31"/>
    </row>
    <row r="53" s="1" customFormat="1" spans="2:6">
      <c r="B53" s="30"/>
      <c r="C53" s="30"/>
      <c r="D53" s="30"/>
      <c r="E53" s="30"/>
      <c r="F53" s="31"/>
    </row>
    <row r="54" s="1" customFormat="1" spans="2:6">
      <c r="B54" s="30"/>
      <c r="C54" s="30"/>
      <c r="D54" s="30"/>
      <c r="E54" s="30"/>
      <c r="F54" s="31"/>
    </row>
    <row r="55" s="1" customFormat="1" spans="2:6">
      <c r="B55" s="30"/>
      <c r="C55" s="30"/>
      <c r="D55" s="30"/>
      <c r="E55" s="30"/>
      <c r="F55" s="31"/>
    </row>
    <row r="56" s="1" customFormat="1" spans="2:6">
      <c r="B56" s="30"/>
      <c r="C56" s="30"/>
      <c r="D56" s="30"/>
      <c r="E56" s="30"/>
      <c r="F56" s="31"/>
    </row>
    <row r="57" s="1" customFormat="1" spans="2:6">
      <c r="B57" s="30"/>
      <c r="C57" s="30"/>
      <c r="D57" s="30"/>
      <c r="E57" s="30"/>
      <c r="F57" s="31"/>
    </row>
    <row r="58" s="1" customFormat="1" spans="2:6">
      <c r="B58" s="30"/>
      <c r="C58" s="30"/>
      <c r="D58" s="30"/>
      <c r="E58" s="30"/>
      <c r="F58" s="31"/>
    </row>
    <row r="59" s="1" customFormat="1" spans="2:6">
      <c r="B59" s="30"/>
      <c r="C59" s="30"/>
      <c r="D59" s="30"/>
      <c r="E59" s="30"/>
      <c r="F59" s="31"/>
    </row>
    <row r="60" s="1" customFormat="1" spans="2:6">
      <c r="B60" s="30"/>
      <c r="C60" s="30"/>
      <c r="D60" s="30"/>
      <c r="E60" s="30"/>
      <c r="F60" s="31"/>
    </row>
    <row r="61" s="1" customFormat="1" spans="2:6">
      <c r="B61" s="30"/>
      <c r="C61" s="30"/>
      <c r="D61" s="30"/>
      <c r="E61" s="30"/>
      <c r="F61" s="31"/>
    </row>
    <row r="62" s="1" customFormat="1" spans="2:6">
      <c r="B62" s="30"/>
      <c r="C62" s="30"/>
      <c r="D62" s="30"/>
      <c r="E62" s="30"/>
      <c r="F62" s="31"/>
    </row>
    <row r="63" s="1" customFormat="1" spans="2:6">
      <c r="B63" s="30"/>
      <c r="C63" s="30"/>
      <c r="D63" s="30"/>
      <c r="E63" s="30"/>
      <c r="F63" s="31"/>
    </row>
    <row r="64" s="1" customFormat="1" spans="2:6">
      <c r="B64" s="30"/>
      <c r="C64" s="30"/>
      <c r="D64" s="30"/>
      <c r="E64" s="30"/>
      <c r="F64" s="31"/>
    </row>
    <row r="65" s="1" customFormat="1" spans="2:6">
      <c r="B65" s="30"/>
      <c r="C65" s="30"/>
      <c r="D65" s="30"/>
      <c r="E65" s="30"/>
      <c r="F65" s="31"/>
    </row>
    <row r="66" s="1" customFormat="1" spans="2:6">
      <c r="B66" s="30"/>
      <c r="C66" s="30"/>
      <c r="D66" s="30"/>
      <c r="E66" s="30"/>
      <c r="F66" s="31"/>
    </row>
    <row r="67" s="1" customFormat="1" spans="2:6">
      <c r="B67" s="30"/>
      <c r="C67" s="30"/>
      <c r="D67" s="30"/>
      <c r="E67" s="30"/>
      <c r="F67" s="31"/>
    </row>
    <row r="68" s="1" customFormat="1" spans="2:6">
      <c r="B68" s="30"/>
      <c r="C68" s="30"/>
      <c r="D68" s="30"/>
      <c r="E68" s="30"/>
      <c r="F68" s="31"/>
    </row>
    <row r="69" s="1" customFormat="1" spans="2:6">
      <c r="B69" s="30"/>
      <c r="C69" s="30"/>
      <c r="D69" s="30"/>
      <c r="E69" s="30"/>
      <c r="F69" s="31"/>
    </row>
    <row r="70" s="1" customFormat="1" spans="2:6">
      <c r="B70" s="30"/>
      <c r="C70" s="30"/>
      <c r="D70" s="30"/>
      <c r="E70" s="30"/>
      <c r="F70" s="31"/>
    </row>
    <row r="71" s="1" customFormat="1" spans="2:6">
      <c r="B71" s="30"/>
      <c r="C71" s="30"/>
      <c r="D71" s="30"/>
      <c r="E71" s="30"/>
      <c r="F71" s="31"/>
    </row>
    <row r="72" s="1" customFormat="1" spans="2:6">
      <c r="B72" s="30"/>
      <c r="C72" s="30"/>
      <c r="D72" s="30"/>
      <c r="E72" s="30"/>
      <c r="F72" s="31"/>
    </row>
    <row r="73" s="1" customFormat="1" spans="2:6">
      <c r="B73" s="30"/>
      <c r="C73" s="30"/>
      <c r="D73" s="30"/>
      <c r="E73" s="30"/>
      <c r="F73" s="31"/>
    </row>
    <row r="74" s="1" customFormat="1" spans="2:6">
      <c r="B74" s="30"/>
      <c r="C74" s="30"/>
      <c r="D74" s="30"/>
      <c r="E74" s="30"/>
      <c r="F74" s="31"/>
    </row>
    <row r="75" s="1" customFormat="1" spans="2:6">
      <c r="B75" s="30"/>
      <c r="C75" s="30"/>
      <c r="D75" s="30"/>
      <c r="E75" s="30"/>
      <c r="F75" s="31"/>
    </row>
    <row r="76" s="1" customFormat="1" spans="2:6">
      <c r="B76" s="30"/>
      <c r="C76" s="30"/>
      <c r="D76" s="30"/>
      <c r="E76" s="30"/>
      <c r="F76" s="31"/>
    </row>
    <row r="77" s="1" customFormat="1" spans="2:6">
      <c r="B77" s="30"/>
      <c r="C77" s="30"/>
      <c r="D77" s="30"/>
      <c r="E77" s="30"/>
      <c r="F77" s="31"/>
    </row>
    <row r="78" s="1" customFormat="1" spans="2:6">
      <c r="B78" s="30"/>
      <c r="C78" s="30"/>
      <c r="D78" s="30"/>
      <c r="E78" s="30"/>
      <c r="F78" s="31"/>
    </row>
    <row r="79" s="1" customFormat="1" spans="2:6">
      <c r="B79" s="30"/>
      <c r="C79" s="30"/>
      <c r="D79" s="30"/>
      <c r="E79" s="30"/>
      <c r="F79" s="31"/>
    </row>
    <row r="80" s="1" customFormat="1" spans="2:6">
      <c r="B80" s="30"/>
      <c r="C80" s="30"/>
      <c r="D80" s="30"/>
      <c r="E80" s="30"/>
      <c r="F80" s="31"/>
    </row>
    <row r="81" s="1" customFormat="1" spans="2:6">
      <c r="B81" s="30"/>
      <c r="C81" s="30"/>
      <c r="D81" s="30"/>
      <c r="E81" s="30"/>
      <c r="F81" s="31"/>
    </row>
    <row r="82" s="1" customFormat="1" spans="2:6">
      <c r="B82" s="30"/>
      <c r="C82" s="30"/>
      <c r="D82" s="30"/>
      <c r="E82" s="30"/>
      <c r="F82" s="31"/>
    </row>
    <row r="83" s="1" customFormat="1" spans="2:6">
      <c r="B83" s="30"/>
      <c r="C83" s="30"/>
      <c r="D83" s="30"/>
      <c r="E83" s="30"/>
      <c r="F83" s="31"/>
    </row>
    <row r="84" s="1" customFormat="1" spans="2:6">
      <c r="B84" s="30"/>
      <c r="C84" s="30"/>
      <c r="D84" s="30"/>
      <c r="E84" s="30"/>
      <c r="F84" s="31"/>
    </row>
    <row r="85" s="1" customFormat="1" spans="2:6">
      <c r="B85" s="30"/>
      <c r="C85" s="30"/>
      <c r="D85" s="30"/>
      <c r="E85" s="30"/>
      <c r="F85" s="31"/>
    </row>
    <row r="86" s="1" customFormat="1" spans="2:6">
      <c r="B86" s="30"/>
      <c r="C86" s="30"/>
      <c r="D86" s="30"/>
      <c r="E86" s="30"/>
      <c r="F86" s="31"/>
    </row>
    <row r="87" s="1" customFormat="1" spans="2:6">
      <c r="B87" s="30"/>
      <c r="C87" s="30"/>
      <c r="D87" s="30"/>
      <c r="E87" s="30"/>
      <c r="F87" s="31"/>
    </row>
    <row r="88" s="1" customFormat="1" spans="2:6">
      <c r="B88" s="30"/>
      <c r="C88" s="30"/>
      <c r="D88" s="30"/>
      <c r="E88" s="30"/>
      <c r="F88" s="31"/>
    </row>
    <row r="89" s="1" customFormat="1" spans="2:6">
      <c r="B89" s="30"/>
      <c r="C89" s="30"/>
      <c r="D89" s="30"/>
      <c r="E89" s="30"/>
      <c r="F89" s="31"/>
    </row>
    <row r="90" s="1" customFormat="1" spans="2:6">
      <c r="B90" s="30"/>
      <c r="C90" s="30"/>
      <c r="D90" s="30"/>
      <c r="E90" s="30"/>
      <c r="F90" s="31"/>
    </row>
    <row r="91" s="1" customFormat="1" spans="2:6">
      <c r="B91" s="30"/>
      <c r="C91" s="30"/>
      <c r="D91" s="30"/>
      <c r="E91" s="30"/>
      <c r="F91" s="31"/>
    </row>
    <row r="92" s="1" customFormat="1" spans="2:6">
      <c r="B92" s="30"/>
      <c r="C92" s="30"/>
      <c r="D92" s="30"/>
      <c r="E92" s="30"/>
      <c r="F92" s="31"/>
    </row>
    <row r="93" s="1" customFormat="1" spans="2:6">
      <c r="B93" s="30"/>
      <c r="C93" s="30"/>
      <c r="D93" s="30"/>
      <c r="E93" s="30"/>
      <c r="F93" s="31"/>
    </row>
    <row r="94" s="1" customFormat="1" spans="2:6">
      <c r="B94" s="30"/>
      <c r="C94" s="30"/>
      <c r="D94" s="30"/>
      <c r="E94" s="30"/>
      <c r="F94" s="31"/>
    </row>
    <row r="95" s="1" customFormat="1" spans="2:6">
      <c r="B95" s="30"/>
      <c r="C95" s="30"/>
      <c r="D95" s="30"/>
      <c r="E95" s="30"/>
      <c r="F95" s="31"/>
    </row>
    <row r="96" s="1" customFormat="1" spans="2:6">
      <c r="B96" s="30"/>
      <c r="C96" s="30"/>
      <c r="D96" s="30"/>
      <c r="E96" s="30"/>
      <c r="F96" s="31"/>
    </row>
    <row r="97" s="1" customFormat="1" spans="2:6">
      <c r="B97" s="30"/>
      <c r="C97" s="30"/>
      <c r="D97" s="30"/>
      <c r="E97" s="30"/>
      <c r="F97" s="31"/>
    </row>
    <row r="98" s="1" customFormat="1" spans="2:6">
      <c r="B98" s="30"/>
      <c r="C98" s="30"/>
      <c r="D98" s="30"/>
      <c r="E98" s="30"/>
      <c r="F98" s="31"/>
    </row>
    <row r="99" s="1" customFormat="1" spans="2:6">
      <c r="B99" s="30"/>
      <c r="C99" s="30"/>
      <c r="D99" s="30"/>
      <c r="E99" s="30"/>
      <c r="F99" s="31"/>
    </row>
    <row r="100" s="1" customFormat="1" spans="2:6">
      <c r="B100" s="30"/>
      <c r="C100" s="30"/>
      <c r="D100" s="30"/>
      <c r="E100" s="30"/>
      <c r="F100" s="31"/>
    </row>
    <row r="101" s="1" customFormat="1" spans="2:6">
      <c r="B101" s="30"/>
      <c r="C101" s="30"/>
      <c r="D101" s="30"/>
      <c r="E101" s="30"/>
      <c r="F101" s="31"/>
    </row>
    <row r="102" s="1" customFormat="1" spans="2:6">
      <c r="B102" s="30"/>
      <c r="C102" s="30"/>
      <c r="D102" s="30"/>
      <c r="E102" s="30"/>
      <c r="F102" s="31"/>
    </row>
    <row r="103" s="1" customFormat="1" spans="2:6">
      <c r="B103" s="30"/>
      <c r="C103" s="30"/>
      <c r="D103" s="30"/>
      <c r="E103" s="30"/>
      <c r="F103" s="31"/>
    </row>
    <row r="104" s="1" customFormat="1" spans="2:6">
      <c r="B104" s="30"/>
      <c r="C104" s="30"/>
      <c r="D104" s="30"/>
      <c r="E104" s="30"/>
      <c r="F104" s="31"/>
    </row>
    <row r="105" s="1" customFormat="1" spans="2:6">
      <c r="B105" s="30"/>
      <c r="C105" s="30"/>
      <c r="D105" s="30"/>
      <c r="E105" s="30"/>
      <c r="F105" s="31"/>
    </row>
    <row r="106" s="1" customFormat="1" spans="2:6">
      <c r="B106" s="30"/>
      <c r="C106" s="30"/>
      <c r="D106" s="30"/>
      <c r="E106" s="30"/>
      <c r="F106" s="31"/>
    </row>
    <row r="107" s="1" customFormat="1" spans="2:6">
      <c r="B107" s="30"/>
      <c r="C107" s="30"/>
      <c r="D107" s="30"/>
      <c r="E107" s="30"/>
      <c r="F107" s="31"/>
    </row>
    <row r="108" s="1" customFormat="1" spans="2:6">
      <c r="B108" s="30"/>
      <c r="C108" s="30"/>
      <c r="D108" s="30"/>
      <c r="E108" s="30"/>
      <c r="F108" s="31"/>
    </row>
    <row r="109" s="1" customFormat="1" spans="2:6">
      <c r="B109" s="30"/>
      <c r="C109" s="30"/>
      <c r="D109" s="30"/>
      <c r="E109" s="30"/>
      <c r="F109" s="31"/>
    </row>
    <row r="110" s="1" customFormat="1" spans="2:6">
      <c r="B110" s="30"/>
      <c r="C110" s="30"/>
      <c r="D110" s="30"/>
      <c r="E110" s="30"/>
      <c r="F110" s="31"/>
    </row>
    <row r="111" s="1" customFormat="1" spans="2:6">
      <c r="B111" s="30"/>
      <c r="C111" s="30"/>
      <c r="D111" s="30"/>
      <c r="E111" s="30"/>
      <c r="F111" s="31"/>
    </row>
    <row r="112" s="1" customFormat="1" spans="2:6">
      <c r="B112" s="30"/>
      <c r="C112" s="30"/>
      <c r="D112" s="30"/>
      <c r="E112" s="30"/>
      <c r="F112" s="31"/>
    </row>
    <row r="113" s="1" customFormat="1" spans="2:6">
      <c r="B113" s="30"/>
      <c r="C113" s="30"/>
      <c r="D113" s="30"/>
      <c r="E113" s="30"/>
      <c r="F113" s="31"/>
    </row>
    <row r="114" s="1" customFormat="1" spans="2:6">
      <c r="B114" s="30"/>
      <c r="C114" s="30"/>
      <c r="D114" s="30"/>
      <c r="E114" s="30"/>
      <c r="F114" s="31"/>
    </row>
    <row r="115" s="1" customFormat="1" spans="2:6">
      <c r="B115" s="30"/>
      <c r="C115" s="30"/>
      <c r="D115" s="30"/>
      <c r="E115" s="30"/>
      <c r="F115" s="31"/>
    </row>
    <row r="116" s="1" customFormat="1" spans="2:6">
      <c r="B116" s="30"/>
      <c r="C116" s="30"/>
      <c r="D116" s="30"/>
      <c r="E116" s="30"/>
      <c r="F116" s="31"/>
    </row>
    <row r="117" s="1" customFormat="1" spans="2:6">
      <c r="B117" s="30"/>
      <c r="C117" s="30"/>
      <c r="D117" s="30"/>
      <c r="E117" s="30"/>
      <c r="F117" s="31"/>
    </row>
    <row r="118" s="1" customFormat="1" spans="2:6">
      <c r="B118" s="30"/>
      <c r="C118" s="30"/>
      <c r="D118" s="30"/>
      <c r="E118" s="30"/>
      <c r="F118" s="31"/>
    </row>
    <row r="119" s="1" customFormat="1" spans="2:6">
      <c r="B119" s="30"/>
      <c r="C119" s="30"/>
      <c r="D119" s="30"/>
      <c r="E119" s="30"/>
      <c r="F119" s="31"/>
    </row>
    <row r="120" s="1" customFormat="1" spans="2:6">
      <c r="B120" s="30"/>
      <c r="C120" s="30"/>
      <c r="D120" s="30"/>
      <c r="E120" s="30"/>
      <c r="F120" s="31"/>
    </row>
    <row r="121" s="1" customFormat="1" spans="2:6">
      <c r="B121" s="30"/>
      <c r="C121" s="30"/>
      <c r="D121" s="30"/>
      <c r="E121" s="30"/>
      <c r="F121" s="31"/>
    </row>
    <row r="122" s="1" customFormat="1" spans="2:6">
      <c r="B122" s="30"/>
      <c r="C122" s="30"/>
      <c r="D122" s="30"/>
      <c r="E122" s="30"/>
      <c r="F122" s="31"/>
    </row>
    <row r="123" s="1" customFormat="1" spans="2:6">
      <c r="B123" s="30"/>
      <c r="C123" s="30"/>
      <c r="D123" s="30"/>
      <c r="E123" s="30"/>
      <c r="F123" s="31"/>
    </row>
    <row r="124" s="1" customFormat="1" spans="2:6">
      <c r="B124" s="30"/>
      <c r="C124" s="30"/>
      <c r="D124" s="30"/>
      <c r="E124" s="30"/>
      <c r="F124" s="31"/>
    </row>
    <row r="125" s="1" customFormat="1" spans="2:6">
      <c r="B125" s="30"/>
      <c r="C125" s="30"/>
      <c r="D125" s="30"/>
      <c r="E125" s="30"/>
      <c r="F125" s="31"/>
    </row>
    <row r="126" s="1" customFormat="1" spans="2:6">
      <c r="B126" s="30"/>
      <c r="C126" s="30"/>
      <c r="D126" s="30"/>
      <c r="E126" s="30"/>
      <c r="F126" s="31"/>
    </row>
    <row r="127" s="1" customFormat="1" spans="2:6">
      <c r="B127" s="30"/>
      <c r="C127" s="30"/>
      <c r="D127" s="30"/>
      <c r="E127" s="30"/>
      <c r="F127" s="31"/>
    </row>
    <row r="128" s="1" customFormat="1" spans="2:6">
      <c r="B128" s="30"/>
      <c r="C128" s="30"/>
      <c r="D128" s="30"/>
      <c r="E128" s="30"/>
      <c r="F128" s="31"/>
    </row>
    <row r="129" s="1" customFormat="1" spans="2:6">
      <c r="B129" s="30"/>
      <c r="C129" s="30"/>
      <c r="D129" s="30"/>
      <c r="E129" s="30"/>
      <c r="F129" s="31"/>
    </row>
    <row r="130" s="1" customFormat="1" spans="2:6">
      <c r="B130" s="30"/>
      <c r="C130" s="30"/>
      <c r="D130" s="30"/>
      <c r="E130" s="30"/>
      <c r="F130" s="31"/>
    </row>
    <row r="131" s="1" customFormat="1" spans="2:6">
      <c r="B131" s="30"/>
      <c r="C131" s="30"/>
      <c r="D131" s="30"/>
      <c r="E131" s="30"/>
      <c r="F131" s="31"/>
    </row>
    <row r="132" s="1" customFormat="1" spans="2:6">
      <c r="B132" s="30"/>
      <c r="C132" s="30"/>
      <c r="D132" s="30"/>
      <c r="E132" s="30"/>
      <c r="F132" s="31"/>
    </row>
    <row r="133" s="1" customFormat="1" spans="2:6">
      <c r="B133" s="30"/>
      <c r="C133" s="30"/>
      <c r="D133" s="30"/>
      <c r="E133" s="30"/>
      <c r="F133" s="31"/>
    </row>
    <row r="134" s="1" customFormat="1" spans="2:6">
      <c r="B134" s="30"/>
      <c r="C134" s="30"/>
      <c r="D134" s="30"/>
      <c r="E134" s="30"/>
      <c r="F134" s="31"/>
    </row>
    <row r="135" s="1" customFormat="1" spans="2:6">
      <c r="B135" s="30"/>
      <c r="C135" s="30"/>
      <c r="D135" s="30"/>
      <c r="E135" s="30"/>
      <c r="F135" s="31"/>
    </row>
    <row r="136" s="1" customFormat="1" spans="2:6">
      <c r="B136" s="30"/>
      <c r="C136" s="30"/>
      <c r="D136" s="30"/>
      <c r="E136" s="30"/>
      <c r="F136" s="31"/>
    </row>
    <row r="137" s="1" customFormat="1" spans="2:6">
      <c r="B137" s="30"/>
      <c r="C137" s="30"/>
      <c r="D137" s="30"/>
      <c r="E137" s="30"/>
      <c r="F137" s="31"/>
    </row>
    <row r="138" s="1" customFormat="1" spans="2:6">
      <c r="B138" s="30"/>
      <c r="C138" s="30"/>
      <c r="D138" s="30"/>
      <c r="E138" s="30"/>
      <c r="F138" s="31"/>
    </row>
    <row r="139" s="1" customFormat="1" spans="2:6">
      <c r="B139" s="30"/>
      <c r="C139" s="30"/>
      <c r="D139" s="30"/>
      <c r="E139" s="30"/>
      <c r="F139" s="31"/>
    </row>
    <row r="140" s="1" customFormat="1" spans="2:6">
      <c r="B140" s="30"/>
      <c r="C140" s="30"/>
      <c r="D140" s="30"/>
      <c r="E140" s="30"/>
      <c r="F140" s="31"/>
    </row>
    <row r="141" s="1" customFormat="1" spans="2:6">
      <c r="B141" s="30"/>
      <c r="C141" s="30"/>
      <c r="D141" s="30"/>
      <c r="E141" s="30"/>
      <c r="F141" s="31"/>
    </row>
    <row r="142" s="1" customFormat="1" spans="2:6">
      <c r="B142" s="30"/>
      <c r="C142" s="30"/>
      <c r="D142" s="30"/>
      <c r="E142" s="30"/>
      <c r="F142" s="31"/>
    </row>
    <row r="143" s="1" customFormat="1" spans="2:6">
      <c r="B143" s="30"/>
      <c r="C143" s="30"/>
      <c r="D143" s="30"/>
      <c r="E143" s="30"/>
      <c r="F143" s="31"/>
    </row>
    <row r="144" s="1" customFormat="1" spans="2:6">
      <c r="B144" s="30"/>
      <c r="C144" s="30"/>
      <c r="D144" s="30"/>
      <c r="E144" s="30"/>
      <c r="F144" s="31"/>
    </row>
    <row r="145" s="1" customFormat="1" spans="2:6">
      <c r="B145" s="30"/>
      <c r="C145" s="30"/>
      <c r="D145" s="30"/>
      <c r="E145" s="30"/>
      <c r="F145" s="31"/>
    </row>
    <row r="146" s="1" customFormat="1" spans="2:6">
      <c r="B146" s="30"/>
      <c r="C146" s="30"/>
      <c r="D146" s="30"/>
      <c r="E146" s="30"/>
      <c r="F146" s="31"/>
    </row>
    <row r="147" s="1" customFormat="1" spans="2:6">
      <c r="B147" s="30"/>
      <c r="C147" s="30"/>
      <c r="D147" s="30"/>
      <c r="E147" s="30"/>
      <c r="F147" s="31"/>
    </row>
    <row r="148" s="1" customFormat="1" spans="2:6">
      <c r="B148" s="30"/>
      <c r="C148" s="30"/>
      <c r="D148" s="30"/>
      <c r="E148" s="30"/>
      <c r="F148" s="31"/>
    </row>
    <row r="149" s="1" customFormat="1" spans="2:6">
      <c r="B149" s="30"/>
      <c r="C149" s="30"/>
      <c r="D149" s="30"/>
      <c r="E149" s="30"/>
      <c r="F149" s="31"/>
    </row>
    <row r="150" s="1" customFormat="1" spans="2:6">
      <c r="B150" s="30"/>
      <c r="C150" s="30"/>
      <c r="D150" s="30"/>
      <c r="E150" s="30"/>
      <c r="F150" s="31"/>
    </row>
    <row r="151" s="1" customFormat="1" spans="2:6">
      <c r="B151" s="30"/>
      <c r="C151" s="30"/>
      <c r="D151" s="30"/>
      <c r="E151" s="30"/>
      <c r="F151" s="31"/>
    </row>
    <row r="152" s="1" customFormat="1" spans="2:6">
      <c r="B152" s="30"/>
      <c r="C152" s="30"/>
      <c r="D152" s="30"/>
      <c r="E152" s="30"/>
      <c r="F152" s="31"/>
    </row>
    <row r="153" s="1" customFormat="1" spans="2:6">
      <c r="B153" s="30"/>
      <c r="C153" s="30"/>
      <c r="D153" s="30"/>
      <c r="E153" s="30"/>
      <c r="F153" s="31"/>
    </row>
    <row r="154" s="1" customFormat="1" spans="2:6">
      <c r="B154" s="30"/>
      <c r="C154" s="30"/>
      <c r="D154" s="30"/>
      <c r="E154" s="30"/>
      <c r="F154" s="31"/>
    </row>
    <row r="155" s="1" customFormat="1" spans="2:6">
      <c r="B155" s="30"/>
      <c r="C155" s="30"/>
      <c r="D155" s="30"/>
      <c r="E155" s="30"/>
      <c r="F155" s="31"/>
    </row>
    <row r="156" s="1" customFormat="1" spans="2:6">
      <c r="B156" s="30"/>
      <c r="C156" s="30"/>
      <c r="D156" s="30"/>
      <c r="E156" s="30"/>
      <c r="F156" s="31"/>
    </row>
    <row r="157" s="1" customFormat="1" spans="2:6">
      <c r="B157" s="30"/>
      <c r="C157" s="30"/>
      <c r="D157" s="30"/>
      <c r="E157" s="30"/>
      <c r="F157" s="31"/>
    </row>
    <row r="158" s="1" customFormat="1" spans="2:6">
      <c r="B158" s="30"/>
      <c r="C158" s="30"/>
      <c r="D158" s="30"/>
      <c r="E158" s="30"/>
      <c r="F158" s="31"/>
    </row>
    <row r="159" s="1" customFormat="1" spans="2:6">
      <c r="B159" s="30"/>
      <c r="C159" s="30"/>
      <c r="D159" s="30"/>
      <c r="E159" s="30"/>
      <c r="F159" s="31"/>
    </row>
    <row r="160" s="1" customFormat="1" spans="2:6">
      <c r="B160" s="30"/>
      <c r="C160" s="30"/>
      <c r="D160" s="30"/>
      <c r="E160" s="30"/>
      <c r="F160" s="31"/>
    </row>
    <row r="161" s="1" customFormat="1" spans="2:6">
      <c r="B161" s="30"/>
      <c r="C161" s="30"/>
      <c r="D161" s="30"/>
      <c r="E161" s="30"/>
      <c r="F161" s="31"/>
    </row>
    <row r="162" s="1" customFormat="1" spans="2:6">
      <c r="B162" s="30"/>
      <c r="C162" s="30"/>
      <c r="D162" s="30"/>
      <c r="E162" s="30"/>
      <c r="F162" s="31"/>
    </row>
    <row r="163" s="1" customFormat="1" spans="2:6">
      <c r="B163" s="30"/>
      <c r="C163" s="30"/>
      <c r="D163" s="30"/>
      <c r="E163" s="30"/>
      <c r="F163" s="31"/>
    </row>
    <row r="164" s="1" customFormat="1" spans="2:6">
      <c r="B164" s="30"/>
      <c r="C164" s="30"/>
      <c r="D164" s="30"/>
      <c r="E164" s="30"/>
      <c r="F164" s="31"/>
    </row>
    <row r="165" s="1" customFormat="1" spans="2:6">
      <c r="B165" s="30"/>
      <c r="C165" s="30"/>
      <c r="D165" s="30"/>
      <c r="E165" s="30"/>
      <c r="F165" s="31"/>
    </row>
    <row r="166" s="1" customFormat="1" spans="2:6">
      <c r="B166" s="30"/>
      <c r="C166" s="30"/>
      <c r="D166" s="30"/>
      <c r="E166" s="30"/>
      <c r="F166" s="31"/>
    </row>
    <row r="167" s="1" customFormat="1" spans="2:6">
      <c r="B167" s="30"/>
      <c r="C167" s="30"/>
      <c r="D167" s="30"/>
      <c r="E167" s="30"/>
      <c r="F167" s="31"/>
    </row>
    <row r="168" s="1" customFormat="1" spans="2:6">
      <c r="B168" s="30"/>
      <c r="C168" s="30"/>
      <c r="D168" s="30"/>
      <c r="E168" s="30"/>
      <c r="F168" s="31"/>
    </row>
    <row r="169" s="1" customFormat="1" spans="2:6">
      <c r="B169" s="30"/>
      <c r="C169" s="30"/>
      <c r="D169" s="30"/>
      <c r="E169" s="30"/>
      <c r="F169" s="31"/>
    </row>
    <row r="170" s="1" customFormat="1" spans="2:6">
      <c r="B170" s="30"/>
      <c r="C170" s="30"/>
      <c r="D170" s="30"/>
      <c r="E170" s="30"/>
      <c r="F170" s="31"/>
    </row>
    <row r="171" s="1" customFormat="1" spans="2:6">
      <c r="B171" s="30"/>
      <c r="C171" s="30"/>
      <c r="D171" s="30"/>
      <c r="E171" s="30"/>
      <c r="F171" s="31"/>
    </row>
    <row r="172" s="1" customFormat="1" spans="2:6">
      <c r="B172" s="30"/>
      <c r="C172" s="30"/>
      <c r="D172" s="30"/>
      <c r="E172" s="30"/>
      <c r="F172" s="31"/>
    </row>
    <row r="173" s="1" customFormat="1" spans="2:6">
      <c r="B173" s="30"/>
      <c r="C173" s="30"/>
      <c r="D173" s="30"/>
      <c r="E173" s="30"/>
      <c r="F173" s="31"/>
    </row>
    <row r="174" s="1" customFormat="1" spans="2:6">
      <c r="B174" s="30"/>
      <c r="C174" s="30"/>
      <c r="D174" s="30"/>
      <c r="E174" s="30"/>
      <c r="F174" s="31"/>
    </row>
    <row r="175" s="1" customFormat="1" spans="2:6">
      <c r="B175" s="30"/>
      <c r="C175" s="30"/>
      <c r="D175" s="30"/>
      <c r="E175" s="30"/>
      <c r="F175" s="31"/>
    </row>
    <row r="176" s="1" customFormat="1" spans="2:6">
      <c r="B176" s="30"/>
      <c r="C176" s="30"/>
      <c r="D176" s="30"/>
      <c r="E176" s="30"/>
      <c r="F176" s="31"/>
    </row>
    <row r="177" s="1" customFormat="1" spans="2:6">
      <c r="B177" s="30"/>
      <c r="C177" s="30"/>
      <c r="D177" s="30"/>
      <c r="E177" s="30"/>
      <c r="F177" s="31"/>
    </row>
    <row r="178" s="1" customFormat="1" spans="2:6">
      <c r="B178" s="30"/>
      <c r="C178" s="30"/>
      <c r="D178" s="30"/>
      <c r="E178" s="30"/>
      <c r="F178" s="31"/>
    </row>
    <row r="179" s="1" customFormat="1" spans="2:6">
      <c r="B179" s="30"/>
      <c r="C179" s="30"/>
      <c r="D179" s="30"/>
      <c r="E179" s="30"/>
      <c r="F179" s="31"/>
    </row>
    <row r="180" s="1" customFormat="1" spans="2:6">
      <c r="B180" s="30"/>
      <c r="C180" s="30"/>
      <c r="D180" s="30"/>
      <c r="E180" s="30"/>
      <c r="F180" s="31"/>
    </row>
    <row r="181" s="1" customFormat="1" spans="2:6">
      <c r="B181" s="30"/>
      <c r="C181" s="30"/>
      <c r="D181" s="30"/>
      <c r="E181" s="30"/>
      <c r="F181" s="31"/>
    </row>
    <row r="182" s="1" customFormat="1" spans="2:6">
      <c r="B182" s="30"/>
      <c r="C182" s="30"/>
      <c r="D182" s="30"/>
      <c r="E182" s="30"/>
      <c r="F182" s="31"/>
    </row>
    <row r="183" s="1" customFormat="1" spans="2:6">
      <c r="B183" s="30"/>
      <c r="C183" s="30"/>
      <c r="D183" s="30"/>
      <c r="E183" s="30"/>
      <c r="F183" s="31"/>
    </row>
    <row r="184" s="1" customFormat="1" spans="2:6">
      <c r="B184" s="30"/>
      <c r="C184" s="30"/>
      <c r="D184" s="30"/>
      <c r="E184" s="30"/>
      <c r="F184" s="31"/>
    </row>
    <row r="185" s="1" customFormat="1" spans="2:6">
      <c r="B185" s="30"/>
      <c r="C185" s="30"/>
      <c r="D185" s="30"/>
      <c r="E185" s="30"/>
      <c r="F185" s="31"/>
    </row>
    <row r="186" s="1" customFormat="1" spans="2:6">
      <c r="B186" s="30"/>
      <c r="C186" s="30"/>
      <c r="D186" s="30"/>
      <c r="E186" s="30"/>
      <c r="F186" s="31"/>
    </row>
    <row r="187" s="1" customFormat="1" spans="2:6">
      <c r="B187" s="30"/>
      <c r="C187" s="30"/>
      <c r="D187" s="30"/>
      <c r="E187" s="30"/>
      <c r="F187" s="31"/>
    </row>
    <row r="188" s="1" customFormat="1" spans="2:6">
      <c r="B188" s="30"/>
      <c r="C188" s="30"/>
      <c r="D188" s="30"/>
      <c r="E188" s="30"/>
      <c r="F188" s="31"/>
    </row>
    <row r="189" s="1" customFormat="1" spans="2:6">
      <c r="B189" s="30"/>
      <c r="C189" s="30"/>
      <c r="D189" s="30"/>
      <c r="E189" s="30"/>
      <c r="F189" s="31"/>
    </row>
    <row r="190" s="1" customFormat="1" spans="2:6">
      <c r="B190" s="30"/>
      <c r="C190" s="30"/>
      <c r="D190" s="30"/>
      <c r="E190" s="30"/>
      <c r="F190" s="31"/>
    </row>
    <row r="191" s="1" customFormat="1" spans="2:6">
      <c r="B191" s="30"/>
      <c r="C191" s="30"/>
      <c r="D191" s="30"/>
      <c r="E191" s="30"/>
      <c r="F191" s="31"/>
    </row>
    <row r="192" s="1" customFormat="1" spans="2:6">
      <c r="B192" s="30"/>
      <c r="C192" s="30"/>
      <c r="D192" s="30"/>
      <c r="E192" s="30"/>
      <c r="F192" s="31"/>
    </row>
    <row r="193" s="1" customFormat="1" spans="2:6">
      <c r="B193" s="30"/>
      <c r="C193" s="30"/>
      <c r="D193" s="30"/>
      <c r="E193" s="30"/>
      <c r="F193" s="31"/>
    </row>
    <row r="194" s="1" customFormat="1" spans="2:6">
      <c r="B194" s="30"/>
      <c r="C194" s="30"/>
      <c r="D194" s="30"/>
      <c r="E194" s="30"/>
      <c r="F194" s="31"/>
    </row>
    <row r="195" s="1" customFormat="1" spans="2:6">
      <c r="B195" s="30"/>
      <c r="C195" s="30"/>
      <c r="D195" s="30"/>
      <c r="E195" s="30"/>
      <c r="F195" s="31"/>
    </row>
    <row r="196" s="1" customFormat="1" spans="2:6">
      <c r="B196" s="30"/>
      <c r="C196" s="30"/>
      <c r="D196" s="30"/>
      <c r="E196" s="30"/>
      <c r="F196" s="31"/>
    </row>
    <row r="197" s="1" customFormat="1" spans="2:6">
      <c r="B197" s="30"/>
      <c r="C197" s="30"/>
      <c r="D197" s="30"/>
      <c r="E197" s="30"/>
      <c r="F197" s="31"/>
    </row>
    <row r="198" s="1" customFormat="1" spans="2:6">
      <c r="B198" s="30"/>
      <c r="C198" s="30"/>
      <c r="D198" s="30"/>
      <c r="E198" s="30"/>
      <c r="F198" s="31"/>
    </row>
    <row r="199" s="1" customFormat="1" spans="2:6">
      <c r="B199" s="30"/>
      <c r="C199" s="30"/>
      <c r="D199" s="30"/>
      <c r="E199" s="30"/>
      <c r="F199" s="31"/>
    </row>
    <row r="200" s="1" customFormat="1" spans="2:6">
      <c r="B200" s="30"/>
      <c r="C200" s="30"/>
      <c r="D200" s="30"/>
      <c r="E200" s="30"/>
      <c r="F200" s="31"/>
    </row>
    <row r="201" s="1" customFormat="1" spans="2:6">
      <c r="B201" s="30"/>
      <c r="C201" s="30"/>
      <c r="D201" s="30"/>
      <c r="E201" s="30"/>
      <c r="F201" s="31"/>
    </row>
    <row r="202" s="1" customFormat="1" spans="2:6">
      <c r="B202" s="30"/>
      <c r="C202" s="30"/>
      <c r="D202" s="30"/>
      <c r="E202" s="30"/>
      <c r="F202" s="31"/>
    </row>
    <row r="203" s="1" customFormat="1" spans="2:6">
      <c r="B203" s="30"/>
      <c r="C203" s="30"/>
      <c r="D203" s="30"/>
      <c r="E203" s="30"/>
      <c r="F203" s="31"/>
    </row>
    <row r="204" s="1" customFormat="1" spans="2:6">
      <c r="B204" s="30"/>
      <c r="C204" s="30"/>
      <c r="D204" s="30"/>
      <c r="E204" s="30"/>
      <c r="F204" s="31"/>
    </row>
    <row r="205" s="1" customFormat="1" spans="2:6">
      <c r="B205" s="30"/>
      <c r="C205" s="30"/>
      <c r="D205" s="30"/>
      <c r="E205" s="30"/>
      <c r="F205" s="31"/>
    </row>
    <row r="206" s="1" customFormat="1" spans="2:6">
      <c r="B206" s="30"/>
      <c r="C206" s="30"/>
      <c r="D206" s="30"/>
      <c r="E206" s="30"/>
      <c r="F206" s="31"/>
    </row>
    <row r="207" s="1" customFormat="1" spans="2:6">
      <c r="B207" s="30"/>
      <c r="C207" s="30"/>
      <c r="D207" s="30"/>
      <c r="E207" s="30"/>
      <c r="F207" s="31"/>
    </row>
    <row r="208" s="1" customFormat="1" spans="2:6">
      <c r="B208" s="30"/>
      <c r="C208" s="30"/>
      <c r="D208" s="30"/>
      <c r="E208" s="30"/>
      <c r="F208" s="31"/>
    </row>
    <row r="209" s="1" customFormat="1" spans="2:6">
      <c r="B209" s="30"/>
      <c r="C209" s="30"/>
      <c r="D209" s="30"/>
      <c r="E209" s="30"/>
      <c r="F209" s="31"/>
    </row>
    <row r="210" s="1" customFormat="1" spans="2:6">
      <c r="B210" s="30"/>
      <c r="C210" s="30"/>
      <c r="D210" s="30"/>
      <c r="E210" s="30"/>
      <c r="F210" s="31"/>
    </row>
    <row r="211" s="1" customFormat="1" spans="2:6">
      <c r="B211" s="30"/>
      <c r="C211" s="30"/>
      <c r="D211" s="30"/>
      <c r="E211" s="30"/>
      <c r="F211" s="31"/>
    </row>
    <row r="212" s="1" customFormat="1" spans="2:6">
      <c r="B212" s="30"/>
      <c r="C212" s="30"/>
      <c r="D212" s="30"/>
      <c r="E212" s="30"/>
      <c r="F212" s="31"/>
    </row>
    <row r="213" s="1" customFormat="1" spans="2:6">
      <c r="B213" s="30"/>
      <c r="C213" s="30"/>
      <c r="D213" s="30"/>
      <c r="E213" s="30"/>
      <c r="F213" s="31"/>
    </row>
    <row r="214" s="1" customFormat="1" spans="2:6">
      <c r="B214" s="30"/>
      <c r="C214" s="30"/>
      <c r="D214" s="30"/>
      <c r="E214" s="30"/>
      <c r="F214" s="31"/>
    </row>
    <row r="215" s="1" customFormat="1" spans="2:6">
      <c r="B215" s="30"/>
      <c r="C215" s="30"/>
      <c r="D215" s="30"/>
      <c r="E215" s="30"/>
      <c r="F215" s="31"/>
    </row>
    <row r="216" s="1" customFormat="1" spans="2:6">
      <c r="B216" s="30"/>
      <c r="C216" s="30"/>
      <c r="D216" s="30"/>
      <c r="E216" s="30"/>
      <c r="F216" s="31"/>
    </row>
    <row r="217" s="1" customFormat="1" spans="2:6">
      <c r="B217" s="30"/>
      <c r="C217" s="30"/>
      <c r="D217" s="30"/>
      <c r="E217" s="30"/>
      <c r="F217" s="31"/>
    </row>
    <row r="218" s="1" customFormat="1" spans="2:6">
      <c r="B218" s="30"/>
      <c r="C218" s="30"/>
      <c r="D218" s="30"/>
      <c r="E218" s="30"/>
      <c r="F218" s="31"/>
    </row>
    <row r="219" s="1" customFormat="1" spans="2:6">
      <c r="B219" s="30"/>
      <c r="C219" s="30"/>
      <c r="D219" s="30"/>
      <c r="E219" s="30"/>
      <c r="F219" s="31"/>
    </row>
    <row r="220" s="1" customFormat="1" spans="2:6">
      <c r="B220" s="30"/>
      <c r="C220" s="30"/>
      <c r="D220" s="30"/>
      <c r="E220" s="30"/>
      <c r="F220" s="31"/>
    </row>
    <row r="221" s="1" customFormat="1" spans="2:6">
      <c r="B221" s="30"/>
      <c r="C221" s="30"/>
      <c r="D221" s="30"/>
      <c r="E221" s="30"/>
      <c r="F221" s="31"/>
    </row>
    <row r="222" s="1" customFormat="1" spans="2:6">
      <c r="B222" s="30"/>
      <c r="C222" s="30"/>
      <c r="D222" s="30"/>
      <c r="E222" s="30"/>
      <c r="F222" s="31"/>
    </row>
    <row r="223" s="1" customFormat="1" spans="2:6">
      <c r="B223" s="30"/>
      <c r="C223" s="30"/>
      <c r="D223" s="30"/>
      <c r="E223" s="30"/>
      <c r="F223" s="31"/>
    </row>
    <row r="224" s="1" customFormat="1" spans="2:6">
      <c r="B224" s="30"/>
      <c r="C224" s="30"/>
      <c r="D224" s="30"/>
      <c r="E224" s="30"/>
      <c r="F224" s="31"/>
    </row>
    <row r="225" s="1" customFormat="1" spans="2:6">
      <c r="B225" s="30"/>
      <c r="C225" s="30"/>
      <c r="D225" s="30"/>
      <c r="E225" s="30"/>
      <c r="F225" s="31"/>
    </row>
    <row r="226" s="1" customFormat="1" spans="2:6">
      <c r="B226" s="30"/>
      <c r="C226" s="30"/>
      <c r="D226" s="30"/>
      <c r="E226" s="30"/>
      <c r="F226" s="31"/>
    </row>
    <row r="227" s="1" customFormat="1" spans="2:6">
      <c r="B227" s="30"/>
      <c r="C227" s="30"/>
      <c r="D227" s="30"/>
      <c r="E227" s="30"/>
      <c r="F227" s="31"/>
    </row>
    <row r="228" s="1" customFormat="1" spans="2:6">
      <c r="B228" s="30"/>
      <c r="C228" s="30"/>
      <c r="D228" s="30"/>
      <c r="E228" s="30"/>
      <c r="F228" s="31"/>
    </row>
    <row r="229" s="1" customFormat="1" spans="2:6">
      <c r="B229" s="30"/>
      <c r="C229" s="30"/>
      <c r="D229" s="30"/>
      <c r="E229" s="30"/>
      <c r="F229" s="31"/>
    </row>
    <row r="230" s="1" customFormat="1" spans="2:6">
      <c r="B230" s="30"/>
      <c r="C230" s="30"/>
      <c r="D230" s="30"/>
      <c r="E230" s="30"/>
      <c r="F230" s="31"/>
    </row>
    <row r="231" s="1" customFormat="1" spans="2:6">
      <c r="B231" s="30"/>
      <c r="C231" s="30"/>
      <c r="D231" s="30"/>
      <c r="E231" s="30"/>
      <c r="F231" s="31"/>
    </row>
    <row r="232" s="1" customFormat="1" spans="2:6">
      <c r="B232" s="30"/>
      <c r="C232" s="30"/>
      <c r="D232" s="30"/>
      <c r="E232" s="30"/>
      <c r="F232" s="31"/>
    </row>
    <row r="233" s="1" customFormat="1" spans="2:6">
      <c r="B233" s="30"/>
      <c r="C233" s="30"/>
      <c r="D233" s="30"/>
      <c r="E233" s="30"/>
      <c r="F233" s="31"/>
    </row>
    <row r="234" s="1" customFormat="1" spans="2:6">
      <c r="B234" s="30"/>
      <c r="C234" s="30"/>
      <c r="D234" s="30"/>
      <c r="E234" s="30"/>
      <c r="F234" s="31"/>
    </row>
    <row r="235" s="1" customFormat="1" spans="2:6">
      <c r="B235" s="30"/>
      <c r="C235" s="30"/>
      <c r="D235" s="30"/>
      <c r="E235" s="30"/>
      <c r="F235" s="31"/>
    </row>
    <row r="236" s="1" customFormat="1" spans="2:6">
      <c r="B236" s="30"/>
      <c r="C236" s="30"/>
      <c r="D236" s="30"/>
      <c r="E236" s="30"/>
      <c r="F236" s="31"/>
    </row>
    <row r="237" s="1" customFormat="1" spans="2:6">
      <c r="B237" s="30"/>
      <c r="C237" s="30"/>
      <c r="D237" s="30"/>
      <c r="E237" s="30"/>
      <c r="F237" s="31"/>
    </row>
    <row r="238" s="1" customFormat="1" spans="2:6">
      <c r="B238" s="30"/>
      <c r="C238" s="30"/>
      <c r="D238" s="30"/>
      <c r="E238" s="30"/>
      <c r="F238" s="31"/>
    </row>
    <row r="239" s="1" customFormat="1" spans="2:6">
      <c r="B239" s="30"/>
      <c r="C239" s="30"/>
      <c r="D239" s="30"/>
      <c r="E239" s="30"/>
      <c r="F239" s="31"/>
    </row>
    <row r="240" s="1" customFormat="1" spans="2:6">
      <c r="B240" s="30"/>
      <c r="C240" s="30"/>
      <c r="D240" s="30"/>
      <c r="E240" s="30"/>
      <c r="F240" s="31"/>
    </row>
    <row r="241" s="1" customFormat="1" spans="2:6">
      <c r="B241" s="30"/>
      <c r="C241" s="30"/>
      <c r="D241" s="30"/>
      <c r="E241" s="30"/>
      <c r="F241" s="31"/>
    </row>
    <row r="242" s="1" customFormat="1" spans="2:6">
      <c r="B242" s="30"/>
      <c r="C242" s="30"/>
      <c r="D242" s="30"/>
      <c r="E242" s="30"/>
      <c r="F242" s="31"/>
    </row>
    <row r="243" s="1" customFormat="1" spans="2:6">
      <c r="B243" s="30"/>
      <c r="C243" s="30"/>
      <c r="D243" s="30"/>
      <c r="E243" s="30"/>
      <c r="F243" s="31"/>
    </row>
    <row r="244" s="1" customFormat="1" spans="2:6">
      <c r="B244" s="30"/>
      <c r="C244" s="30"/>
      <c r="D244" s="30"/>
      <c r="E244" s="30"/>
      <c r="F244" s="31"/>
    </row>
    <row r="245" s="1" customFormat="1" spans="2:6">
      <c r="B245" s="30"/>
      <c r="C245" s="30"/>
      <c r="D245" s="30"/>
      <c r="E245" s="30"/>
      <c r="F245" s="31"/>
    </row>
    <row r="246" s="1" customFormat="1" spans="2:6">
      <c r="B246" s="30"/>
      <c r="C246" s="30"/>
      <c r="D246" s="30"/>
      <c r="E246" s="30"/>
      <c r="F246" s="31"/>
    </row>
    <row r="247" s="1" customFormat="1" spans="2:6">
      <c r="B247" s="30"/>
      <c r="C247" s="30"/>
      <c r="D247" s="30"/>
      <c r="E247" s="30"/>
      <c r="F247" s="31"/>
    </row>
    <row r="248" s="1" customFormat="1" spans="2:6">
      <c r="B248" s="30"/>
      <c r="C248" s="30"/>
      <c r="D248" s="30"/>
      <c r="E248" s="30"/>
      <c r="F248" s="31"/>
    </row>
    <row r="249" s="1" customFormat="1" spans="2:6">
      <c r="B249" s="30"/>
      <c r="C249" s="30"/>
      <c r="D249" s="30"/>
      <c r="E249" s="30"/>
      <c r="F249" s="31"/>
    </row>
    <row r="250" s="1" customFormat="1" spans="2:6">
      <c r="B250" s="30"/>
      <c r="C250" s="30"/>
      <c r="D250" s="30"/>
      <c r="E250" s="30"/>
      <c r="F250" s="31"/>
    </row>
    <row r="251" s="1" customFormat="1" spans="2:6">
      <c r="B251" s="30"/>
      <c r="C251" s="30"/>
      <c r="D251" s="30"/>
      <c r="E251" s="30"/>
      <c r="F251" s="31"/>
    </row>
    <row r="252" s="1" customFormat="1" spans="2:6">
      <c r="B252" s="30"/>
      <c r="C252" s="30"/>
      <c r="D252" s="30"/>
      <c r="E252" s="30"/>
      <c r="F252" s="31"/>
    </row>
    <row r="253" s="1" customFormat="1" spans="2:6">
      <c r="B253" s="30"/>
      <c r="C253" s="30"/>
      <c r="D253" s="30"/>
      <c r="E253" s="30"/>
      <c r="F253" s="31"/>
    </row>
    <row r="254" s="1" customFormat="1" spans="2:6">
      <c r="B254" s="30"/>
      <c r="C254" s="30"/>
      <c r="D254" s="30"/>
      <c r="E254" s="30"/>
      <c r="F254" s="31"/>
    </row>
    <row r="255" s="1" customFormat="1" spans="2:6">
      <c r="B255" s="30"/>
      <c r="C255" s="30"/>
      <c r="D255" s="30"/>
      <c r="E255" s="30"/>
      <c r="F255" s="31"/>
    </row>
    <row r="256" s="1" customFormat="1" spans="2:6">
      <c r="B256" s="30"/>
      <c r="C256" s="30"/>
      <c r="D256" s="30"/>
      <c r="E256" s="30"/>
      <c r="F256" s="31"/>
    </row>
    <row r="257" s="1" customFormat="1" spans="2:6">
      <c r="B257" s="30"/>
      <c r="C257" s="30"/>
      <c r="D257" s="30"/>
      <c r="E257" s="30"/>
      <c r="F257" s="31"/>
    </row>
    <row r="258" s="1" customFormat="1" spans="2:6">
      <c r="B258" s="30"/>
      <c r="C258" s="30"/>
      <c r="D258" s="30"/>
      <c r="E258" s="30"/>
      <c r="F258" s="31"/>
    </row>
    <row r="259" s="1" customFormat="1" spans="2:6">
      <c r="B259" s="30"/>
      <c r="C259" s="30"/>
      <c r="D259" s="30"/>
      <c r="E259" s="30"/>
      <c r="F259" s="31"/>
    </row>
    <row r="260" s="1" customFormat="1" spans="2:6">
      <c r="B260" s="30"/>
      <c r="C260" s="30"/>
      <c r="D260" s="30"/>
      <c r="E260" s="30"/>
      <c r="F260" s="31"/>
    </row>
    <row r="261" s="1" customFormat="1" spans="2:6">
      <c r="B261" s="30"/>
      <c r="C261" s="30"/>
      <c r="D261" s="30"/>
      <c r="E261" s="30"/>
      <c r="F261" s="31"/>
    </row>
    <row r="262" s="1" customFormat="1" spans="2:6">
      <c r="B262" s="30"/>
      <c r="C262" s="30"/>
      <c r="D262" s="30"/>
      <c r="E262" s="30"/>
      <c r="F262" s="31"/>
    </row>
    <row r="263" s="1" customFormat="1" spans="2:6">
      <c r="B263" s="30"/>
      <c r="C263" s="30"/>
      <c r="D263" s="30"/>
      <c r="E263" s="30"/>
      <c r="F263" s="31"/>
    </row>
    <row r="264" s="1" customFormat="1" spans="2:6">
      <c r="B264" s="30"/>
      <c r="C264" s="30"/>
      <c r="D264" s="30"/>
      <c r="E264" s="30"/>
      <c r="F264" s="31"/>
    </row>
    <row r="265" s="1" customFormat="1" spans="2:6">
      <c r="B265" s="30"/>
      <c r="C265" s="30"/>
      <c r="D265" s="30"/>
      <c r="E265" s="30"/>
      <c r="F265" s="31"/>
    </row>
    <row r="266" s="1" customFormat="1" spans="2:6">
      <c r="B266" s="30"/>
      <c r="C266" s="30"/>
      <c r="D266" s="30"/>
      <c r="E266" s="30"/>
      <c r="F266" s="31"/>
    </row>
    <row r="267" s="1" customFormat="1" spans="2:6">
      <c r="B267" s="30"/>
      <c r="C267" s="30"/>
      <c r="D267" s="30"/>
      <c r="E267" s="30"/>
      <c r="F267" s="31"/>
    </row>
    <row r="268" s="1" customFormat="1" spans="2:6">
      <c r="B268" s="30"/>
      <c r="C268" s="30"/>
      <c r="D268" s="30"/>
      <c r="E268" s="30"/>
      <c r="F268" s="31"/>
    </row>
    <row r="269" s="1" customFormat="1" spans="2:6">
      <c r="B269" s="30"/>
      <c r="C269" s="30"/>
      <c r="D269" s="30"/>
      <c r="E269" s="30"/>
      <c r="F269" s="31"/>
    </row>
    <row r="270" s="1" customFormat="1" spans="2:6">
      <c r="B270" s="30"/>
      <c r="C270" s="30"/>
      <c r="D270" s="30"/>
      <c r="E270" s="30"/>
      <c r="F270" s="31"/>
    </row>
    <row r="271" s="1" customFormat="1" spans="2:6">
      <c r="B271" s="30"/>
      <c r="C271" s="30"/>
      <c r="D271" s="30"/>
      <c r="E271" s="30"/>
      <c r="F271" s="31"/>
    </row>
    <row r="272" s="1" customFormat="1" spans="2:6">
      <c r="B272" s="30"/>
      <c r="C272" s="30"/>
      <c r="D272" s="30"/>
      <c r="E272" s="30"/>
      <c r="F272" s="31"/>
    </row>
    <row r="273" s="1" customFormat="1" spans="2:6">
      <c r="B273" s="30"/>
      <c r="C273" s="30"/>
      <c r="D273" s="30"/>
      <c r="E273" s="30"/>
      <c r="F273" s="31"/>
    </row>
    <row r="274" s="1" customFormat="1" spans="2:6">
      <c r="B274" s="30"/>
      <c r="C274" s="30"/>
      <c r="D274" s="30"/>
      <c r="E274" s="30"/>
      <c r="F274" s="31"/>
    </row>
    <row r="275" s="1" customFormat="1" spans="2:6">
      <c r="B275" s="30"/>
      <c r="C275" s="30"/>
      <c r="D275" s="30"/>
      <c r="E275" s="30"/>
      <c r="F275" s="31"/>
    </row>
    <row r="276" s="1" customFormat="1" spans="2:6">
      <c r="B276" s="30"/>
      <c r="C276" s="30"/>
      <c r="D276" s="30"/>
      <c r="E276" s="30"/>
      <c r="F276" s="31"/>
    </row>
    <row r="277" s="1" customFormat="1" spans="2:6">
      <c r="B277" s="30"/>
      <c r="C277" s="30"/>
      <c r="D277" s="30"/>
      <c r="E277" s="30"/>
      <c r="F277" s="31"/>
    </row>
    <row r="278" s="1" customFormat="1" spans="2:6">
      <c r="B278" s="30"/>
      <c r="C278" s="30"/>
      <c r="D278" s="30"/>
      <c r="E278" s="30"/>
      <c r="F278" s="31"/>
    </row>
    <row r="279" s="1" customFormat="1" spans="2:6">
      <c r="B279" s="30"/>
      <c r="C279" s="30"/>
      <c r="D279" s="30"/>
      <c r="E279" s="30"/>
      <c r="F279" s="31"/>
    </row>
    <row r="280" s="1" customFormat="1" spans="2:6">
      <c r="B280" s="30"/>
      <c r="C280" s="30"/>
      <c r="D280" s="30"/>
      <c r="E280" s="30"/>
      <c r="F280" s="31"/>
    </row>
    <row r="281" s="1" customFormat="1" spans="2:6">
      <c r="B281" s="30"/>
      <c r="C281" s="30"/>
      <c r="D281" s="30"/>
      <c r="E281" s="30"/>
      <c r="F281" s="31"/>
    </row>
    <row r="282" s="1" customFormat="1" spans="2:6">
      <c r="B282" s="30"/>
      <c r="C282" s="30"/>
      <c r="D282" s="30"/>
      <c r="E282" s="30"/>
      <c r="F282" s="31"/>
    </row>
    <row r="283" s="1" customFormat="1" spans="2:6">
      <c r="B283" s="30"/>
      <c r="C283" s="30"/>
      <c r="D283" s="30"/>
      <c r="E283" s="30"/>
      <c r="F283" s="31"/>
    </row>
    <row r="284" s="1" customFormat="1" spans="2:6">
      <c r="B284" s="30"/>
      <c r="C284" s="30"/>
      <c r="D284" s="30"/>
      <c r="E284" s="30"/>
      <c r="F284" s="31"/>
    </row>
    <row r="285" s="1" customFormat="1" spans="2:6">
      <c r="B285" s="30"/>
      <c r="C285" s="30"/>
      <c r="D285" s="30"/>
      <c r="E285" s="30"/>
      <c r="F285" s="31"/>
    </row>
    <row r="286" s="1" customFormat="1" spans="2:6">
      <c r="B286" s="30"/>
      <c r="C286" s="30"/>
      <c r="D286" s="30"/>
      <c r="E286" s="30"/>
      <c r="F286" s="31"/>
    </row>
    <row r="287" s="1" customFormat="1" spans="2:6">
      <c r="B287" s="30"/>
      <c r="C287" s="30"/>
      <c r="D287" s="30"/>
      <c r="E287" s="30"/>
      <c r="F287" s="31"/>
    </row>
    <row r="288" s="1" customFormat="1" spans="2:6">
      <c r="B288" s="30"/>
      <c r="C288" s="30"/>
      <c r="D288" s="30"/>
      <c r="E288" s="30"/>
      <c r="F288" s="31"/>
    </row>
    <row r="289" s="1" customFormat="1" spans="2:6">
      <c r="B289" s="30"/>
      <c r="C289" s="30"/>
      <c r="D289" s="30"/>
      <c r="E289" s="30"/>
      <c r="F289" s="31"/>
    </row>
    <row r="290" s="1" customFormat="1" spans="2:6">
      <c r="B290" s="30"/>
      <c r="C290" s="30"/>
      <c r="D290" s="30"/>
      <c r="E290" s="30"/>
      <c r="F290" s="31"/>
    </row>
    <row r="291" s="1" customFormat="1" spans="2:6">
      <c r="B291" s="30"/>
      <c r="C291" s="30"/>
      <c r="D291" s="30"/>
      <c r="E291" s="30"/>
      <c r="F291" s="31"/>
    </row>
    <row r="292" s="1" customFormat="1" spans="2:6">
      <c r="B292" s="30"/>
      <c r="C292" s="30"/>
      <c r="D292" s="30"/>
      <c r="E292" s="30"/>
      <c r="F292" s="31"/>
    </row>
    <row r="293" s="1" customFormat="1" spans="2:6">
      <c r="B293" s="30"/>
      <c r="C293" s="30"/>
      <c r="D293" s="30"/>
      <c r="E293" s="30"/>
      <c r="F293" s="31"/>
    </row>
    <row r="294" s="1" customFormat="1" spans="2:6">
      <c r="B294" s="30"/>
      <c r="C294" s="30"/>
      <c r="D294" s="30"/>
      <c r="E294" s="30"/>
      <c r="F294" s="31"/>
    </row>
    <row r="295" s="1" customFormat="1" spans="2:6">
      <c r="B295" s="30"/>
      <c r="C295" s="30"/>
      <c r="D295" s="30"/>
      <c r="E295" s="30"/>
      <c r="F295" s="31"/>
    </row>
    <row r="296" s="1" customFormat="1" spans="2:6">
      <c r="B296" s="30"/>
      <c r="C296" s="30"/>
      <c r="D296" s="30"/>
      <c r="E296" s="30"/>
      <c r="F296" s="31"/>
    </row>
    <row r="297" s="1" customFormat="1" spans="2:6">
      <c r="B297" s="30"/>
      <c r="C297" s="30"/>
      <c r="D297" s="30"/>
      <c r="E297" s="30"/>
      <c r="F297" s="31"/>
    </row>
    <row r="298" s="1" customFormat="1" spans="2:6">
      <c r="B298" s="30"/>
      <c r="C298" s="30"/>
      <c r="D298" s="30"/>
      <c r="E298" s="30"/>
      <c r="F298" s="31"/>
    </row>
    <row r="299" s="1" customFormat="1" spans="2:6">
      <c r="B299" s="30"/>
      <c r="C299" s="30"/>
      <c r="D299" s="30"/>
      <c r="E299" s="30"/>
      <c r="F299" s="31"/>
    </row>
    <row r="300" s="1" customFormat="1" spans="2:6">
      <c r="B300" s="30"/>
      <c r="C300" s="30"/>
      <c r="D300" s="30"/>
      <c r="E300" s="30"/>
      <c r="F300" s="31"/>
    </row>
    <row r="301" s="1" customFormat="1" spans="2:6">
      <c r="B301" s="30"/>
      <c r="C301" s="30"/>
      <c r="D301" s="30"/>
      <c r="E301" s="30"/>
      <c r="F301" s="31"/>
    </row>
    <row r="302" s="1" customFormat="1" spans="2:6">
      <c r="B302" s="30"/>
      <c r="C302" s="30"/>
      <c r="D302" s="30"/>
      <c r="E302" s="30"/>
      <c r="F302" s="31"/>
    </row>
    <row r="303" s="1" customFormat="1" spans="2:6">
      <c r="B303" s="30"/>
      <c r="C303" s="30"/>
      <c r="D303" s="30"/>
      <c r="E303" s="30"/>
      <c r="F303" s="31"/>
    </row>
    <row r="304" s="1" customFormat="1" spans="2:6">
      <c r="B304" s="30"/>
      <c r="C304" s="30"/>
      <c r="D304" s="30"/>
      <c r="E304" s="30"/>
      <c r="F304" s="31"/>
    </row>
    <row r="305" s="1" customFormat="1" spans="2:6">
      <c r="B305" s="30"/>
      <c r="C305" s="30"/>
      <c r="D305" s="30"/>
      <c r="E305" s="30"/>
      <c r="F305" s="31"/>
    </row>
    <row r="306" s="1" customFormat="1" spans="2:6">
      <c r="B306" s="30"/>
      <c r="C306" s="30"/>
      <c r="D306" s="30"/>
      <c r="E306" s="30"/>
      <c r="F306" s="31"/>
    </row>
    <row r="307" s="1" customFormat="1" spans="2:6">
      <c r="B307" s="30"/>
      <c r="C307" s="30"/>
      <c r="D307" s="30"/>
      <c r="E307" s="30"/>
      <c r="F307" s="31"/>
    </row>
    <row r="308" s="1" customFormat="1" spans="2:6">
      <c r="B308" s="30"/>
      <c r="C308" s="30"/>
      <c r="D308" s="30"/>
      <c r="E308" s="30"/>
      <c r="F308" s="31"/>
    </row>
    <row r="309" s="1" customFormat="1" spans="2:6">
      <c r="B309" s="30"/>
      <c r="C309" s="30"/>
      <c r="D309" s="30"/>
      <c r="E309" s="30"/>
      <c r="F309" s="31"/>
    </row>
    <row r="310" s="1" customFormat="1" spans="2:6">
      <c r="B310" s="30"/>
      <c r="C310" s="30"/>
      <c r="D310" s="30"/>
      <c r="E310" s="30"/>
      <c r="F310" s="31"/>
    </row>
    <row r="311" s="1" customFormat="1" spans="2:6">
      <c r="B311" s="30"/>
      <c r="C311" s="30"/>
      <c r="D311" s="30"/>
      <c r="E311" s="30"/>
      <c r="F311" s="31"/>
    </row>
    <row r="312" s="1" customFormat="1" spans="2:6">
      <c r="B312" s="30"/>
      <c r="C312" s="30"/>
      <c r="D312" s="30"/>
      <c r="E312" s="30"/>
      <c r="F312" s="31"/>
    </row>
    <row r="313" s="1" customFormat="1" spans="2:6">
      <c r="B313" s="30"/>
      <c r="C313" s="30"/>
      <c r="D313" s="30"/>
      <c r="E313" s="30"/>
      <c r="F313" s="31"/>
    </row>
    <row r="314" s="1" customFormat="1" spans="2:6">
      <c r="B314" s="30"/>
      <c r="C314" s="30"/>
      <c r="D314" s="30"/>
      <c r="E314" s="30"/>
      <c r="F314" s="31"/>
    </row>
    <row r="315" s="1" customFormat="1" spans="2:6">
      <c r="B315" s="30"/>
      <c r="C315" s="30"/>
      <c r="D315" s="30"/>
      <c r="E315" s="30"/>
      <c r="F315" s="31"/>
    </row>
    <row r="316" s="1" customFormat="1" spans="2:6">
      <c r="B316" s="30"/>
      <c r="C316" s="30"/>
      <c r="D316" s="30"/>
      <c r="E316" s="30"/>
      <c r="F316" s="31"/>
    </row>
    <row r="317" s="1" customFormat="1" spans="2:6">
      <c r="B317" s="30"/>
      <c r="C317" s="30"/>
      <c r="D317" s="30"/>
      <c r="E317" s="30"/>
      <c r="F317" s="31"/>
    </row>
    <row r="318" s="1" customFormat="1" spans="2:6">
      <c r="B318" s="30"/>
      <c r="C318" s="30"/>
      <c r="D318" s="30"/>
      <c r="E318" s="30"/>
      <c r="F318" s="31"/>
    </row>
    <row r="319" s="1" customFormat="1" spans="2:6">
      <c r="B319" s="30"/>
      <c r="C319" s="30"/>
      <c r="D319" s="30"/>
      <c r="E319" s="30"/>
      <c r="F319" s="31"/>
    </row>
    <row r="320" s="1" customFormat="1" spans="2:6">
      <c r="B320" s="30"/>
      <c r="C320" s="30"/>
      <c r="D320" s="30"/>
      <c r="E320" s="30"/>
      <c r="F320" s="31"/>
    </row>
    <row r="321" s="1" customFormat="1" spans="2:6">
      <c r="B321" s="30"/>
      <c r="C321" s="30"/>
      <c r="D321" s="30"/>
      <c r="E321" s="30"/>
      <c r="F321" s="31"/>
    </row>
    <row r="322" s="1" customFormat="1" spans="2:6">
      <c r="B322" s="30"/>
      <c r="C322" s="30"/>
      <c r="D322" s="30"/>
      <c r="E322" s="30"/>
      <c r="F322" s="31"/>
    </row>
    <row r="323" s="1" customFormat="1" spans="2:6">
      <c r="B323" s="30"/>
      <c r="C323" s="30"/>
      <c r="D323" s="30"/>
      <c r="E323" s="30"/>
      <c r="F323" s="31"/>
    </row>
    <row r="324" s="1" customFormat="1" spans="2:6">
      <c r="B324" s="30"/>
      <c r="C324" s="30"/>
      <c r="D324" s="30"/>
      <c r="E324" s="30"/>
      <c r="F324" s="31"/>
    </row>
    <row r="325" s="1" customFormat="1" spans="2:6">
      <c r="B325" s="30"/>
      <c r="C325" s="30"/>
      <c r="D325" s="30"/>
      <c r="E325" s="30"/>
      <c r="F325" s="31"/>
    </row>
    <row r="326" s="1" customFormat="1" spans="2:6">
      <c r="B326" s="30"/>
      <c r="C326" s="30"/>
      <c r="D326" s="30"/>
      <c r="E326" s="30"/>
      <c r="F326" s="31"/>
    </row>
    <row r="327" s="1" customFormat="1" spans="2:6">
      <c r="B327" s="30"/>
      <c r="C327" s="30"/>
      <c r="D327" s="30"/>
      <c r="E327" s="30"/>
      <c r="F327" s="31"/>
    </row>
    <row r="328" s="1" customFormat="1" spans="2:6">
      <c r="B328" s="30"/>
      <c r="C328" s="30"/>
      <c r="D328" s="30"/>
      <c r="E328" s="30"/>
      <c r="F328" s="31"/>
    </row>
    <row r="329" s="1" customFormat="1" spans="2:6">
      <c r="B329" s="30"/>
      <c r="C329" s="30"/>
      <c r="D329" s="30"/>
      <c r="E329" s="30"/>
      <c r="F329" s="31"/>
    </row>
    <row r="330" s="1" customFormat="1" spans="2:6">
      <c r="B330" s="30"/>
      <c r="C330" s="30"/>
      <c r="D330" s="30"/>
      <c r="E330" s="30"/>
      <c r="F330" s="31"/>
    </row>
    <row r="331" s="1" customFormat="1" spans="2:6">
      <c r="B331" s="30"/>
      <c r="C331" s="30"/>
      <c r="D331" s="30"/>
      <c r="E331" s="30"/>
      <c r="F331" s="31"/>
    </row>
    <row r="332" s="1" customFormat="1" spans="2:6">
      <c r="B332" s="30"/>
      <c r="C332" s="30"/>
      <c r="D332" s="30"/>
      <c r="E332" s="30"/>
      <c r="F332" s="31"/>
    </row>
    <row r="333" s="1" customFormat="1" spans="2:6">
      <c r="B333" s="30"/>
      <c r="C333" s="30"/>
      <c r="D333" s="30"/>
      <c r="E333" s="30"/>
      <c r="F333" s="31"/>
    </row>
    <row r="334" s="1" customFormat="1" spans="2:6">
      <c r="B334" s="30"/>
      <c r="C334" s="30"/>
      <c r="D334" s="30"/>
      <c r="E334" s="30"/>
      <c r="F334" s="31"/>
    </row>
    <row r="335" s="1" customFormat="1" spans="2:6">
      <c r="B335" s="30"/>
      <c r="C335" s="30"/>
      <c r="D335" s="30"/>
      <c r="E335" s="30"/>
      <c r="F335" s="31"/>
    </row>
    <row r="336" s="1" customFormat="1" spans="2:6">
      <c r="B336" s="30"/>
      <c r="C336" s="30"/>
      <c r="D336" s="30"/>
      <c r="E336" s="30"/>
      <c r="F336" s="31"/>
    </row>
    <row r="337" s="1" customFormat="1" spans="2:6">
      <c r="B337" s="30"/>
      <c r="C337" s="30"/>
      <c r="D337" s="30"/>
      <c r="E337" s="30"/>
      <c r="F337" s="31"/>
    </row>
    <row r="338" s="1" customFormat="1" spans="2:6">
      <c r="B338" s="30"/>
      <c r="C338" s="30"/>
      <c r="D338" s="30"/>
      <c r="E338" s="30"/>
      <c r="F338" s="31"/>
    </row>
    <row r="339" s="1" customFormat="1" spans="2:6">
      <c r="B339" s="30"/>
      <c r="C339" s="30"/>
      <c r="D339" s="30"/>
      <c r="E339" s="30"/>
      <c r="F339" s="31"/>
    </row>
    <row r="340" s="1" customFormat="1" spans="2:6">
      <c r="B340" s="30"/>
      <c r="C340" s="30"/>
      <c r="D340" s="30"/>
      <c r="E340" s="30"/>
      <c r="F340" s="31"/>
    </row>
    <row r="341" s="1" customFormat="1" spans="2:6">
      <c r="B341" s="30"/>
      <c r="C341" s="30"/>
      <c r="D341" s="30"/>
      <c r="E341" s="30"/>
      <c r="F341" s="31"/>
    </row>
    <row r="342" s="1" customFormat="1" spans="2:6">
      <c r="B342" s="30"/>
      <c r="C342" s="30"/>
      <c r="D342" s="30"/>
      <c r="E342" s="30"/>
      <c r="F342" s="31"/>
    </row>
    <row r="343" s="1" customFormat="1" spans="2:6">
      <c r="B343" s="30"/>
      <c r="C343" s="30"/>
      <c r="D343" s="30"/>
      <c r="E343" s="30"/>
      <c r="F343" s="31"/>
    </row>
    <row r="344" s="1" customFormat="1" spans="2:6">
      <c r="B344" s="30"/>
      <c r="C344" s="30"/>
      <c r="D344" s="30"/>
      <c r="E344" s="30"/>
      <c r="F344" s="31"/>
    </row>
    <row r="345" s="1" customFormat="1" spans="2:6">
      <c r="B345" s="30"/>
      <c r="C345" s="30"/>
      <c r="D345" s="30"/>
      <c r="E345" s="30"/>
      <c r="F345" s="31"/>
    </row>
    <row r="346" s="1" customFormat="1" spans="2:6">
      <c r="B346" s="30"/>
      <c r="C346" s="30"/>
      <c r="D346" s="30"/>
      <c r="E346" s="30"/>
      <c r="F346" s="31"/>
    </row>
    <row r="347" s="1" customFormat="1" spans="2:6">
      <c r="B347" s="30"/>
      <c r="C347" s="30"/>
      <c r="D347" s="30"/>
      <c r="E347" s="30"/>
      <c r="F347" s="31"/>
    </row>
    <row r="348" s="1" customFormat="1" spans="2:6">
      <c r="B348" s="30"/>
      <c r="C348" s="30"/>
      <c r="D348" s="30"/>
      <c r="E348" s="30"/>
      <c r="F348" s="31"/>
    </row>
    <row r="349" s="1" customFormat="1" spans="2:6">
      <c r="B349" s="30"/>
      <c r="C349" s="30"/>
      <c r="D349" s="30"/>
      <c r="E349" s="30"/>
      <c r="F349" s="31"/>
    </row>
    <row r="350" s="1" customFormat="1" spans="2:6">
      <c r="B350" s="30"/>
      <c r="C350" s="30"/>
      <c r="D350" s="30"/>
      <c r="E350" s="30"/>
      <c r="F350" s="31"/>
    </row>
    <row r="351" s="1" customFormat="1" spans="2:6">
      <c r="B351" s="30"/>
      <c r="C351" s="30"/>
      <c r="D351" s="30"/>
      <c r="E351" s="30"/>
      <c r="F351" s="31"/>
    </row>
    <row r="352" s="1" customFormat="1" spans="2:6">
      <c r="B352" s="30"/>
      <c r="C352" s="30"/>
      <c r="D352" s="30"/>
      <c r="E352" s="30"/>
      <c r="F352" s="31"/>
    </row>
    <row r="353" s="1" customFormat="1" spans="2:6">
      <c r="B353" s="30"/>
      <c r="C353" s="30"/>
      <c r="D353" s="30"/>
      <c r="E353" s="30"/>
      <c r="F353" s="31"/>
    </row>
    <row r="354" s="1" customFormat="1" spans="2:6">
      <c r="B354" s="30"/>
      <c r="C354" s="30"/>
      <c r="D354" s="30"/>
      <c r="E354" s="30"/>
      <c r="F354" s="31"/>
    </row>
    <row r="355" s="1" customFormat="1" spans="2:6">
      <c r="B355" s="30"/>
      <c r="C355" s="30"/>
      <c r="D355" s="30"/>
      <c r="E355" s="30"/>
      <c r="F355" s="31"/>
    </row>
    <row r="356" s="1" customFormat="1" spans="2:6">
      <c r="B356" s="30"/>
      <c r="C356" s="30"/>
      <c r="D356" s="30"/>
      <c r="E356" s="30"/>
      <c r="F356" s="31"/>
    </row>
    <row r="357" s="1" customFormat="1" spans="2:6">
      <c r="B357" s="30"/>
      <c r="C357" s="30"/>
      <c r="D357" s="30"/>
      <c r="E357" s="30"/>
      <c r="F357" s="31"/>
    </row>
    <row r="358" s="1" customFormat="1" spans="2:6">
      <c r="B358" s="30"/>
      <c r="C358" s="30"/>
      <c r="D358" s="30"/>
      <c r="E358" s="30"/>
      <c r="F358" s="31"/>
    </row>
    <row r="359" s="1" customFormat="1" spans="2:6">
      <c r="B359" s="30"/>
      <c r="C359" s="30"/>
      <c r="D359" s="30"/>
      <c r="E359" s="30"/>
      <c r="F359" s="31"/>
    </row>
    <row r="360" s="1" customFormat="1" spans="2:6">
      <c r="B360" s="30"/>
      <c r="C360" s="30"/>
      <c r="D360" s="30"/>
      <c r="E360" s="30"/>
      <c r="F360" s="31"/>
    </row>
    <row r="361" s="1" customFormat="1" hidden="1" spans="2:6">
      <c r="B361" s="30"/>
      <c r="C361" s="30"/>
      <c r="D361" s="30"/>
      <c r="E361" s="30"/>
      <c r="F361" s="31"/>
    </row>
    <row r="362" s="1" customFormat="1" hidden="1" spans="2:6">
      <c r="B362" s="30"/>
      <c r="C362" s="30"/>
      <c r="D362" s="30"/>
      <c r="E362" s="30"/>
      <c r="F362" s="31"/>
    </row>
    <row r="363" s="1" customFormat="1" hidden="1" spans="2:6">
      <c r="B363" s="30"/>
      <c r="C363" s="30"/>
      <c r="D363" s="30"/>
      <c r="E363" s="30"/>
      <c r="F363" s="31"/>
    </row>
    <row r="364" s="1" customFormat="1" hidden="1" spans="2:6">
      <c r="B364" s="30"/>
      <c r="C364" s="30"/>
      <c r="D364" s="30"/>
      <c r="E364" s="30"/>
      <c r="F364" s="31"/>
    </row>
    <row r="365" s="1" customFormat="1" hidden="1" spans="2:6">
      <c r="B365" s="30"/>
      <c r="C365" s="30"/>
      <c r="D365" s="30"/>
      <c r="E365" s="30"/>
      <c r="F365" s="31"/>
    </row>
    <row r="366" s="1" customFormat="1" hidden="1" spans="2:6">
      <c r="B366" s="30"/>
      <c r="C366" s="30"/>
      <c r="D366" s="30"/>
      <c r="E366" s="30"/>
      <c r="F366" s="31"/>
    </row>
    <row r="367" s="1" customFormat="1" hidden="1" spans="2:6">
      <c r="B367" s="30"/>
      <c r="C367" s="30"/>
      <c r="D367" s="30"/>
      <c r="E367" s="30"/>
      <c r="F367" s="31"/>
    </row>
    <row r="368" s="1" customFormat="1" hidden="1" spans="2:6">
      <c r="B368" s="30"/>
      <c r="C368" s="30"/>
      <c r="D368" s="30"/>
      <c r="E368" s="30"/>
      <c r="F368" s="31"/>
    </row>
    <row r="369" s="1" customFormat="1" hidden="1" spans="2:6">
      <c r="B369" s="30"/>
      <c r="C369" s="30"/>
      <c r="D369" s="30"/>
      <c r="E369" s="30"/>
      <c r="F369" s="31"/>
    </row>
    <row r="370" s="1" customFormat="1" hidden="1" spans="2:6">
      <c r="B370" s="30"/>
      <c r="C370" s="30"/>
      <c r="D370" s="30"/>
      <c r="E370" s="30"/>
      <c r="F370" s="31"/>
    </row>
    <row r="371" s="1" customFormat="1" hidden="1" spans="2:6">
      <c r="B371" s="30"/>
      <c r="C371" s="30"/>
      <c r="D371" s="30"/>
      <c r="E371" s="30"/>
      <c r="F371" s="31"/>
    </row>
    <row r="372" s="1" customFormat="1" hidden="1" spans="2:6">
      <c r="B372" s="30"/>
      <c r="C372" s="30"/>
      <c r="D372" s="30"/>
      <c r="E372" s="30"/>
      <c r="F372" s="31"/>
    </row>
    <row r="373" s="1" customFormat="1" hidden="1" spans="2:6">
      <c r="B373" s="30"/>
      <c r="C373" s="30"/>
      <c r="D373" s="30"/>
      <c r="E373" s="30"/>
      <c r="F373" s="31"/>
    </row>
    <row r="374" s="1" customFormat="1" hidden="1" spans="2:6">
      <c r="B374" s="30"/>
      <c r="C374" s="30"/>
      <c r="D374" s="30"/>
      <c r="E374" s="30"/>
      <c r="F374" s="31"/>
    </row>
    <row r="375" s="1" customFormat="1" hidden="1" spans="2:6">
      <c r="B375" s="30"/>
      <c r="C375" s="30"/>
      <c r="D375" s="30"/>
      <c r="E375" s="30"/>
      <c r="F375" s="31"/>
    </row>
    <row r="376" s="1" customFormat="1" hidden="1" spans="2:6">
      <c r="B376" s="30"/>
      <c r="C376" s="30"/>
      <c r="D376" s="30"/>
      <c r="E376" s="30"/>
      <c r="F376" s="31"/>
    </row>
    <row r="377" s="1" customFormat="1" hidden="1" spans="2:6">
      <c r="B377" s="30"/>
      <c r="C377" s="30"/>
      <c r="D377" s="30"/>
      <c r="E377" s="30"/>
      <c r="F377" s="31"/>
    </row>
  </sheetData>
  <mergeCells count="1">
    <mergeCell ref="A1:F1"/>
  </mergeCells>
  <printOptions horizontalCentered="1"/>
  <pageMargins left="0.393055555555556" right="0.393055555555556" top="0.409027777777778" bottom="0.747916666666667" header="0.5" footer="0.5"/>
  <pageSetup paperSize="9" firstPageNumber="23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2023年收支预算调整总表</vt:lpstr>
      <vt:lpstr>2023年收入预算调整表</vt:lpstr>
      <vt:lpstr>2023年一般公共预算支出调整表</vt:lpstr>
      <vt:lpstr>2023年基金收支总表调整</vt:lpstr>
      <vt:lpstr>2023年社保基金调整表</vt:lpstr>
      <vt:lpstr>2023年国有资本经营预算调整</vt:lpstr>
      <vt:lpstr>政府新增债券安排使用情况表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调整预算表</dc:title>
  <dc:subject>1-10月财政运行情况及调整预算</dc:subject>
  <dc:creator>蒋明捷</dc:creator>
  <cp:lastModifiedBy>半步</cp:lastModifiedBy>
  <cp:revision>1</cp:revision>
  <dcterms:created xsi:type="dcterms:W3CDTF">2007-12-03T08:42:00Z</dcterms:created>
  <cp:lastPrinted>2018-11-30T00:55:00Z</cp:lastPrinted>
  <dcterms:modified xsi:type="dcterms:W3CDTF">2024-01-19T01:52:39Z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ubyTemplateID">
    <vt:lpwstr>14</vt:lpwstr>
  </property>
  <property fmtid="{D5CDD505-2E9C-101B-9397-08002B2CF9AE}" pid="4" name="ICV">
    <vt:lpwstr>5AD94342471049C89D4F8175C005892C</vt:lpwstr>
  </property>
</Properties>
</file>