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tabRatio="910" firstSheet="5" activeTab="2"/>
  </bookViews>
  <sheets>
    <sheet name="封面" sheetId="11" r:id="rId1"/>
    <sheet name="目录" sheetId="12" r:id="rId2"/>
    <sheet name="2024年收支预算调整总表" sheetId="1" r:id="rId3"/>
    <sheet name="2024年收入预算调整表" sheetId="2" r:id="rId4"/>
    <sheet name="2024年一般公共预算支出调整表" sheetId="18" r:id="rId5"/>
    <sheet name="2024年基金收支总表调整" sheetId="16" r:id="rId6"/>
    <sheet name="2024年社保基金调整表" sheetId="19" r:id="rId7"/>
    <sheet name="2024年国有资本经营预算调整" sheetId="20" r:id="rId8"/>
    <sheet name="政府新增债券安排使用情况表" sheetId="21" r:id="rId9"/>
  </sheets>
  <definedNames>
    <definedName name="_xlnm._FilterDatabase" localSheetId="4" hidden="1">'2024年一般公共预算支出调整表'!$A$4:$XES$180</definedName>
    <definedName name="_xlnm._FilterDatabase" localSheetId="2" hidden="1">'2024年收支预算调整总表'!$A$3:$F$77</definedName>
    <definedName name="_xlnm.Print_Titles" localSheetId="5">'2024年基金收支总表调整'!$1:$4</definedName>
    <definedName name="_xlnm.Print_Titles" localSheetId="6">'2024年社保基金调整表'!$1:$4</definedName>
    <definedName name="_xlnm.Print_Titles" localSheetId="4">'2024年一般公共预算支出调整表'!$1:$4</definedName>
    <definedName name="_xlnm.Print_Titles" localSheetId="3">'2024年收入预算调整表'!$1:$4</definedName>
    <definedName name="_xlnm.Print_Titles" localSheetId="2">'2024年收支预算调整总表'!$1:$3</definedName>
    <definedName name="_xlnm.Print_Titles" localSheetId="8">政府新增债券安排使用情况表!$1:$3</definedName>
    <definedName name="_xlnm.Print_Titles" localSheetId="7">'2024年国有资本经营预算调整'!$1:$4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<sst xmlns="http://schemas.openxmlformats.org/spreadsheetml/2006/main" count="615" uniqueCount="523">
  <si>
    <t>全州县2024年调整预算表草案</t>
  </si>
  <si>
    <t>编制单位：全州县财政局</t>
  </si>
  <si>
    <t>目    录</t>
  </si>
  <si>
    <t>全州县2024年一般公共预算收支调整总表</t>
  </si>
  <si>
    <t>………………………………………………</t>
  </si>
  <si>
    <t>1-4</t>
  </si>
  <si>
    <t>全州县2024年一般公共预算收入调整表</t>
  </si>
  <si>
    <t>5-6</t>
  </si>
  <si>
    <t>全州县2024年一般公共预算支出调整表</t>
  </si>
  <si>
    <t>7-16</t>
  </si>
  <si>
    <t>全州县2024年政府性基金预算收支调整总表</t>
  </si>
  <si>
    <t>17-20</t>
  </si>
  <si>
    <t>全州县2024年社会保险基金预算调整表</t>
  </si>
  <si>
    <t>………………………………</t>
  </si>
  <si>
    <t>21-23</t>
  </si>
  <si>
    <t>全州县2024年国有资本经营预算调整表</t>
  </si>
  <si>
    <t>24-25</t>
  </si>
  <si>
    <t>全州县2024年政府新增债券安排使用方案情况表</t>
  </si>
  <si>
    <t>26-27</t>
  </si>
  <si>
    <t>.</t>
  </si>
  <si>
    <t>单位：万元</t>
  </si>
  <si>
    <t>项目</t>
  </si>
  <si>
    <t>年初预算数</t>
  </si>
  <si>
    <t>调整预算数</t>
  </si>
  <si>
    <t>增减额</t>
  </si>
  <si>
    <t>增减%</t>
  </si>
  <si>
    <t>一、一般公共预算收入</t>
  </si>
  <si>
    <t>二、上级补助收入</t>
  </si>
  <si>
    <t xml:space="preserve"> 返还性收入</t>
  </si>
  <si>
    <t xml:space="preserve">   1、所得税基数返还收入</t>
  </si>
  <si>
    <t xml:space="preserve">   2、成品油税费改革税收返还收入</t>
  </si>
  <si>
    <t xml:space="preserve">   3、增值税税收返还收入</t>
  </si>
  <si>
    <t xml:space="preserve">   4、消费税税收返还收入</t>
  </si>
  <si>
    <t xml:space="preserve">   5、增值税“五五分享”税收返还收入</t>
  </si>
  <si>
    <t xml:space="preserve">   6、其他税收返还收入</t>
  </si>
  <si>
    <t xml:space="preserve"> 一般性转移支付收入</t>
  </si>
  <si>
    <t xml:space="preserve">   1、体制补助收入</t>
  </si>
  <si>
    <t xml:space="preserve">   2、均衡性转移支付收入</t>
  </si>
  <si>
    <t xml:space="preserve">   3、县级基本财力保障机制奖补资金收入</t>
  </si>
  <si>
    <t xml:space="preserve">   4、结算补助收入</t>
  </si>
  <si>
    <t xml:space="preserve">   5、资源枯竭型城市转移支付补助收入</t>
  </si>
  <si>
    <t xml:space="preserve">   6、企业事业单位划转补助收入</t>
  </si>
  <si>
    <t xml:space="preserve">   7、产粮（油）大县奖励资金收入</t>
  </si>
  <si>
    <t xml:space="preserve">   8、重点生态功能区转移支付收入</t>
  </si>
  <si>
    <t xml:space="preserve">   9、固定数额补助收入</t>
  </si>
  <si>
    <t xml:space="preserve">   10、革命老区转移支付收入</t>
  </si>
  <si>
    <t xml:space="preserve">   11、民族地区转移支付收入</t>
  </si>
  <si>
    <t xml:space="preserve">   12、巩固拓展脱贫攻坚成果衔接乡村振兴转移支付收入</t>
  </si>
  <si>
    <t xml:space="preserve">   13、公共安全共同财政事权转移支付收入</t>
  </si>
  <si>
    <t xml:space="preserve">   14、教育共同财政事权转移支付收入</t>
  </si>
  <si>
    <t xml:space="preserve">   15、科学技术共同财政事权转移支付收入</t>
  </si>
  <si>
    <t xml:space="preserve">   15、文化旅游体育与传媒共同财政事权转移支付收入</t>
  </si>
  <si>
    <t xml:space="preserve">   16、社会保障和就业共同财政事权转移支付收入</t>
  </si>
  <si>
    <t xml:space="preserve">   17、医疗卫生共同财政事权转移支付收入</t>
  </si>
  <si>
    <t xml:space="preserve">   18、节能环保共同财政事权转移支付收入</t>
  </si>
  <si>
    <t xml:space="preserve">   19、农林水共同财政事权转移支付收入</t>
  </si>
  <si>
    <t xml:space="preserve">   20、交通运输共同财政事权转移支付收入</t>
  </si>
  <si>
    <t xml:space="preserve">   21、住房保障共同财政事权转移支付收入</t>
  </si>
  <si>
    <t xml:space="preserve">   22、灾害防治及应急管理共同财政事权转移支付收入</t>
  </si>
  <si>
    <t xml:space="preserve">   23、其他共同财政事权转移支付收入</t>
  </si>
  <si>
    <t xml:space="preserve">   24、增值税留抵退税转移支付收入</t>
  </si>
  <si>
    <t xml:space="preserve">   25、其他退税减税降费转移支付收入</t>
  </si>
  <si>
    <t xml:space="preserve">   26、补充县区财力转移支付收入</t>
  </si>
  <si>
    <t xml:space="preserve">   27、其他一般性转移支付收入</t>
  </si>
  <si>
    <t xml:space="preserve"> 专项转移支付收入</t>
  </si>
  <si>
    <t xml:space="preserve">   1、一般公共服务</t>
  </si>
  <si>
    <t xml:space="preserve">   2、国防</t>
  </si>
  <si>
    <t xml:space="preserve">   3、公共安全</t>
  </si>
  <si>
    <t xml:space="preserve">   4、教育</t>
  </si>
  <si>
    <t xml:space="preserve">   5、科学技术</t>
  </si>
  <si>
    <t xml:space="preserve">   6、文化旅游体育与传媒</t>
  </si>
  <si>
    <t xml:space="preserve">   7、社会保障和就业</t>
  </si>
  <si>
    <t xml:space="preserve">   8、卫生健康</t>
  </si>
  <si>
    <t xml:space="preserve">   9、节能环保</t>
  </si>
  <si>
    <t xml:space="preserve">   10、城乡社区</t>
  </si>
  <si>
    <t xml:space="preserve">   11、农林水</t>
  </si>
  <si>
    <t xml:space="preserve">   12、交通运输</t>
  </si>
  <si>
    <t xml:space="preserve">   13、资源勘探信息等</t>
  </si>
  <si>
    <t xml:space="preserve">   14、商业服务业等</t>
  </si>
  <si>
    <t xml:space="preserve">   15、金融</t>
  </si>
  <si>
    <t xml:space="preserve">   16、自然资源海洋气象等</t>
  </si>
  <si>
    <t xml:space="preserve">   17、住房保障</t>
  </si>
  <si>
    <t xml:space="preserve">   18、粮油物资储备</t>
  </si>
  <si>
    <t xml:space="preserve">   19、灾害防治及应急管理</t>
  </si>
  <si>
    <t xml:space="preserve">   20、其他收入</t>
  </si>
  <si>
    <t>三、上年结余</t>
  </si>
  <si>
    <t>四、调入资金</t>
  </si>
  <si>
    <t xml:space="preserve">   1、从政府性基金预算调入一般公共预算</t>
  </si>
  <si>
    <t xml:space="preserve">   2、从国有资本经营预算调入一般公共预算</t>
  </si>
  <si>
    <t>四、债务转贷收入</t>
  </si>
  <si>
    <t>五、动用预算稳定调节基金</t>
  </si>
  <si>
    <t>收入总计</t>
  </si>
  <si>
    <t>支出总计</t>
  </si>
  <si>
    <t>一、一般公共预算支出</t>
  </si>
  <si>
    <t>二、债务还本支出</t>
  </si>
  <si>
    <t>三、上解上级支出</t>
  </si>
  <si>
    <t>四、调出资金</t>
  </si>
  <si>
    <t>五、安排预算稳定调节基金</t>
  </si>
  <si>
    <t>滚存结余</t>
  </si>
  <si>
    <t>单位:万元</t>
  </si>
  <si>
    <t>收入科目</t>
  </si>
  <si>
    <t>金额</t>
  </si>
  <si>
    <t>增减</t>
  </si>
  <si>
    <t>一般公共预算收入</t>
  </si>
  <si>
    <t xml:space="preserve">   1、税收收入</t>
  </si>
  <si>
    <t xml:space="preserve">        增值税</t>
  </si>
  <si>
    <t xml:space="preserve">      营业税</t>
  </si>
  <si>
    <t xml:space="preserve">        企业所得税</t>
  </si>
  <si>
    <t xml:space="preserve">        个人所得税</t>
  </si>
  <si>
    <t xml:space="preserve">        资源税</t>
  </si>
  <si>
    <t xml:space="preserve">        城建税</t>
  </si>
  <si>
    <t xml:space="preserve">        房产税</t>
  </si>
  <si>
    <t xml:space="preserve">        城镇土地使用税</t>
  </si>
  <si>
    <t xml:space="preserve">        土地增值税</t>
  </si>
  <si>
    <t xml:space="preserve">        车船使用税</t>
  </si>
  <si>
    <t xml:space="preserve">        环保税</t>
  </si>
  <si>
    <t xml:space="preserve">        印花税</t>
  </si>
  <si>
    <t xml:space="preserve">        耕地占用税</t>
  </si>
  <si>
    <t xml:space="preserve">        契税</t>
  </si>
  <si>
    <t xml:space="preserve">        其他税收</t>
  </si>
  <si>
    <t xml:space="preserve">   2、非税收入</t>
  </si>
  <si>
    <t xml:space="preserve">        专项收入</t>
  </si>
  <si>
    <t xml:space="preserve">        行政事业性收费收入</t>
  </si>
  <si>
    <t xml:space="preserve">        罚没收入</t>
  </si>
  <si>
    <t xml:space="preserve">        政府住房基金收入</t>
  </si>
  <si>
    <t xml:space="preserve">        国有资源有偿使用收入</t>
  </si>
  <si>
    <t xml:space="preserve">        其他收入</t>
  </si>
  <si>
    <t>类款</t>
  </si>
  <si>
    <t>科目名称</t>
  </si>
  <si>
    <t>2024年预算数</t>
  </si>
  <si>
    <t>比年初预算数增减</t>
  </si>
  <si>
    <t>备注</t>
  </si>
  <si>
    <t>%</t>
  </si>
  <si>
    <t>一般公共服务支出</t>
  </si>
  <si>
    <t xml:space="preserve">  人大事务</t>
  </si>
  <si>
    <t xml:space="preserve">  政协事务</t>
  </si>
  <si>
    <t xml:space="preserve">  政府办公厅（室）及相关机构事务</t>
  </si>
  <si>
    <t xml:space="preserve">  发展与改革事务</t>
  </si>
  <si>
    <t xml:space="preserve">  统计信息事务</t>
  </si>
  <si>
    <t xml:space="preserve">  财政事务</t>
  </si>
  <si>
    <t xml:space="preserve">  税收事务</t>
  </si>
  <si>
    <t xml:space="preserve">  审计事务</t>
  </si>
  <si>
    <t xml:space="preserve">  纪检监察事务</t>
  </si>
  <si>
    <t xml:space="preserve">  商贸事务</t>
  </si>
  <si>
    <t xml:space="preserve">  民族事务</t>
  </si>
  <si>
    <t xml:space="preserve">  档案事务</t>
  </si>
  <si>
    <t xml:space="preserve">  民主党派及工商联事务</t>
  </si>
  <si>
    <t xml:space="preserve">  群众团体事务</t>
  </si>
  <si>
    <t xml:space="preserve">  党委办公厅（室）及相关机构事务</t>
  </si>
  <si>
    <t xml:space="preserve">  组织事务</t>
  </si>
  <si>
    <t xml:space="preserve">  宣传事务</t>
  </si>
  <si>
    <t xml:space="preserve">  统战事务</t>
  </si>
  <si>
    <t xml:space="preserve">    对外联络事务</t>
  </si>
  <si>
    <t xml:space="preserve">  其他共产党事务支出</t>
  </si>
  <si>
    <t xml:space="preserve">  市场监督管理事务</t>
  </si>
  <si>
    <t xml:space="preserve">  信访事务</t>
  </si>
  <si>
    <t xml:space="preserve">  其他一般公共服务支出</t>
  </si>
  <si>
    <t>国防支出</t>
  </si>
  <si>
    <t xml:space="preserve">  国防动员</t>
  </si>
  <si>
    <t xml:space="preserve">  其他国防支出</t>
  </si>
  <si>
    <t>公共安全支出</t>
  </si>
  <si>
    <t xml:space="preserve">  武装警察</t>
  </si>
  <si>
    <t xml:space="preserve">  公安</t>
  </si>
  <si>
    <t xml:space="preserve">  检察</t>
  </si>
  <si>
    <t xml:space="preserve">  法院</t>
  </si>
  <si>
    <t xml:space="preserve">  司法</t>
  </si>
  <si>
    <t xml:space="preserve">  其他公共安全支出</t>
  </si>
  <si>
    <t>教育支出</t>
  </si>
  <si>
    <t xml:space="preserve">  教育管理事务</t>
  </si>
  <si>
    <t xml:space="preserve">  普通教育</t>
  </si>
  <si>
    <t xml:space="preserve">  职业教育</t>
  </si>
  <si>
    <t xml:space="preserve">  特殊教育</t>
  </si>
  <si>
    <t xml:space="preserve">  进修及培训</t>
  </si>
  <si>
    <t xml:space="preserve">  教育费附加安排的支出</t>
  </si>
  <si>
    <t xml:space="preserve">  其他教育支出</t>
  </si>
  <si>
    <t>科学技术支出</t>
  </si>
  <si>
    <t xml:space="preserve">  科学技术管理事务</t>
  </si>
  <si>
    <t xml:space="preserve">  应用研究</t>
  </si>
  <si>
    <t xml:space="preserve">  技术研究与开发</t>
  </si>
  <si>
    <t xml:space="preserve">  社会科学</t>
  </si>
  <si>
    <t xml:space="preserve">  科学技术普及</t>
  </si>
  <si>
    <t xml:space="preserve">  其他科学技术支出</t>
  </si>
  <si>
    <t>文化旅游体育与传媒支出</t>
  </si>
  <si>
    <t xml:space="preserve">  文化和旅游</t>
  </si>
  <si>
    <t xml:space="preserve">  文物</t>
  </si>
  <si>
    <t xml:space="preserve">  体育</t>
  </si>
  <si>
    <t xml:space="preserve">  新闻出版电影</t>
  </si>
  <si>
    <t xml:space="preserve">  广播电视</t>
  </si>
  <si>
    <t xml:space="preserve">  其他文化旅游体育与传媒支出</t>
  </si>
  <si>
    <t>社会保障和就业支出</t>
  </si>
  <si>
    <t xml:space="preserve">  人力资源和社会保障管理事务</t>
  </si>
  <si>
    <t xml:space="preserve">  民政管理事务</t>
  </si>
  <si>
    <t xml:space="preserve">  行政事业单位养老支出</t>
  </si>
  <si>
    <t xml:space="preserve">  企业改革补助</t>
  </si>
  <si>
    <t xml:space="preserve">  就业补助</t>
  </si>
  <si>
    <t xml:space="preserve">  抚恤</t>
  </si>
  <si>
    <t xml:space="preserve">  退役安置</t>
  </si>
  <si>
    <t xml:space="preserve">  社会福利</t>
  </si>
  <si>
    <t xml:space="preserve">  残疾人事业</t>
  </si>
  <si>
    <t xml:space="preserve">  红十字事业</t>
  </si>
  <si>
    <t xml:space="preserve">  最低生活保障</t>
  </si>
  <si>
    <t xml:space="preserve">  临时救助</t>
  </si>
  <si>
    <t xml:space="preserve">  特困人员救助供养</t>
  </si>
  <si>
    <t xml:space="preserve">  其他生活救助</t>
  </si>
  <si>
    <t xml:space="preserve">  财政对基本养老保险基金的补助</t>
  </si>
  <si>
    <t xml:space="preserve">  财政对其他社会保险基金的补助</t>
  </si>
  <si>
    <t xml:space="preserve">  退役军人管理事务</t>
  </si>
  <si>
    <t xml:space="preserve">  财政代缴社会保险费支出</t>
  </si>
  <si>
    <t xml:space="preserve">  其他社会保障和就业支出</t>
  </si>
  <si>
    <t>卫生健康支出</t>
  </si>
  <si>
    <t xml:space="preserve">  卫生健康管理事务</t>
  </si>
  <si>
    <t xml:space="preserve">  公立医院</t>
  </si>
  <si>
    <t xml:space="preserve">  基层医疗卫生机构</t>
  </si>
  <si>
    <t xml:space="preserve">  公共卫生</t>
  </si>
  <si>
    <t xml:space="preserve">  中医药</t>
  </si>
  <si>
    <t xml:space="preserve">  计划生育事务</t>
  </si>
  <si>
    <t xml:space="preserve">  行政事业单位医疗</t>
  </si>
  <si>
    <t xml:space="preserve">  财政对基本医疗保险基金的补助</t>
  </si>
  <si>
    <t xml:space="preserve">  医疗救助</t>
  </si>
  <si>
    <t xml:space="preserve">  优抚对象医疗</t>
  </si>
  <si>
    <t xml:space="preserve">  医疗保障管理事务</t>
  </si>
  <si>
    <t xml:space="preserve">  中医药事务</t>
  </si>
  <si>
    <t xml:space="preserve">  其他卫生健康支出</t>
  </si>
  <si>
    <t>节能环保支出</t>
  </si>
  <si>
    <t xml:space="preserve">  环境保护管理事务</t>
  </si>
  <si>
    <t xml:space="preserve">  环境监测与监察</t>
  </si>
  <si>
    <t xml:space="preserve">  污染防治</t>
  </si>
  <si>
    <t xml:space="preserve">  自然生态保护</t>
  </si>
  <si>
    <t xml:space="preserve">  天然林保护</t>
  </si>
  <si>
    <t xml:space="preserve">  退耕还林</t>
  </si>
  <si>
    <t xml:space="preserve">  风沙荒漠治理</t>
  </si>
  <si>
    <t xml:space="preserve">  能源节约利用</t>
  </si>
  <si>
    <t xml:space="preserve">  污染减排</t>
  </si>
  <si>
    <t xml:space="preserve">  可再生能源</t>
  </si>
  <si>
    <t xml:space="preserve">  能源管理事务</t>
  </si>
  <si>
    <t xml:space="preserve">  其他节能环保支出</t>
  </si>
  <si>
    <t>城乡社区支出</t>
  </si>
  <si>
    <t xml:space="preserve">  城乡社区管理事务</t>
  </si>
  <si>
    <t xml:space="preserve">  城乡社区规划与管理</t>
  </si>
  <si>
    <t xml:space="preserve">  城乡社区公共设施</t>
  </si>
  <si>
    <t xml:space="preserve">  城乡社区环境卫生</t>
  </si>
  <si>
    <t xml:space="preserve">  建设市场管理与监督</t>
  </si>
  <si>
    <t xml:space="preserve">  其他城乡社区支出</t>
  </si>
  <si>
    <t>农林水支出</t>
  </si>
  <si>
    <t xml:space="preserve">  农业农村</t>
  </si>
  <si>
    <t xml:space="preserve">  林业和草原</t>
  </si>
  <si>
    <t xml:space="preserve">  水利</t>
  </si>
  <si>
    <t xml:space="preserve">  巩固拓展脱贫衔接乡村振兴</t>
  </si>
  <si>
    <t xml:space="preserve">  农村综合改革</t>
  </si>
  <si>
    <t xml:space="preserve">  普惠金融发展支出</t>
  </si>
  <si>
    <t xml:space="preserve">  目标价格补贴</t>
  </si>
  <si>
    <t xml:space="preserve">  其他农林水支出</t>
  </si>
  <si>
    <t>交通运输支出</t>
  </si>
  <si>
    <t xml:space="preserve">  公路水路运输</t>
  </si>
  <si>
    <t xml:space="preserve">    铁路运输</t>
  </si>
  <si>
    <t xml:space="preserve">  成品油价格改革对交通运输的补贴</t>
  </si>
  <si>
    <t xml:space="preserve">  车辆购置税支出</t>
  </si>
  <si>
    <t xml:space="preserve">  其他交通运输支出</t>
  </si>
  <si>
    <t>资源勘探信息等支出</t>
  </si>
  <si>
    <t xml:space="preserve">  制造业</t>
  </si>
  <si>
    <t xml:space="preserve">  建筑业</t>
  </si>
  <si>
    <t xml:space="preserve">  工业和信息产业监管</t>
  </si>
  <si>
    <t xml:space="preserve">  国有资产监管</t>
  </si>
  <si>
    <t xml:space="preserve">  支持中小企业发展和管理支出</t>
  </si>
  <si>
    <t xml:space="preserve">  其他资源勘探工业信息等支出</t>
  </si>
  <si>
    <t>商业服务业等支出</t>
  </si>
  <si>
    <t xml:space="preserve">  商业流通事务</t>
  </si>
  <si>
    <t xml:space="preserve">  旅游业管理与服务支出</t>
  </si>
  <si>
    <t xml:space="preserve">  涉外发展服务支出</t>
  </si>
  <si>
    <t xml:space="preserve">  其他商业服务业等支出</t>
  </si>
  <si>
    <t>金融支出</t>
  </si>
  <si>
    <t xml:space="preserve">  金融发展支出</t>
  </si>
  <si>
    <t xml:space="preserve">  其他金融支出</t>
  </si>
  <si>
    <t>自然资源海洋气象等支出</t>
  </si>
  <si>
    <t xml:space="preserve">  自然资源事务</t>
  </si>
  <si>
    <t xml:space="preserve">  气象事务</t>
  </si>
  <si>
    <t xml:space="preserve">    其他自然资源海洋气象等支出</t>
  </si>
  <si>
    <t>住房保障支出</t>
  </si>
  <si>
    <t xml:space="preserve">  保障性安居工程支出</t>
  </si>
  <si>
    <t xml:space="preserve">  住房改革</t>
  </si>
  <si>
    <t xml:space="preserve">  城乡社区住宅</t>
  </si>
  <si>
    <t>粮油物资储备支出</t>
  </si>
  <si>
    <t xml:space="preserve">  粮油事务</t>
  </si>
  <si>
    <t xml:space="preserve">  物资事务</t>
  </si>
  <si>
    <t xml:space="preserve">  粮油储备</t>
  </si>
  <si>
    <t>灾害防治及应急管理支出</t>
  </si>
  <si>
    <t xml:space="preserve">  应急管理事务</t>
  </si>
  <si>
    <t xml:space="preserve">  消防事务</t>
  </si>
  <si>
    <t xml:space="preserve">  地震事务</t>
  </si>
  <si>
    <t xml:space="preserve">  自然灾害防治</t>
  </si>
  <si>
    <t xml:space="preserve">  自然灾害救灾及恢复重建支出</t>
  </si>
  <si>
    <t xml:space="preserve">  其他灾害防治及应急管理支出</t>
  </si>
  <si>
    <t>预备费支出</t>
  </si>
  <si>
    <t xml:space="preserve">  预备费支出</t>
  </si>
  <si>
    <t>其他支出</t>
  </si>
  <si>
    <t xml:space="preserve">  年初预留</t>
  </si>
  <si>
    <t xml:space="preserve">  其他支出</t>
  </si>
  <si>
    <t>债务付息支出</t>
  </si>
  <si>
    <t xml:space="preserve">  地方政府一般债务付息支出</t>
  </si>
  <si>
    <t>债务发行费用支出</t>
  </si>
  <si>
    <t xml:space="preserve">  地方政府一般债务发行支出</t>
  </si>
  <si>
    <t>一般公共预算支出合计</t>
  </si>
  <si>
    <t>上解支出</t>
  </si>
  <si>
    <t>调出资金</t>
  </si>
  <si>
    <t>安排预算稳定调节基金</t>
  </si>
  <si>
    <t>债务还本支出</t>
  </si>
  <si>
    <t xml:space="preserve">  其中：净结余</t>
  </si>
  <si>
    <t>收    入</t>
  </si>
  <si>
    <t>支    出</t>
  </si>
  <si>
    <t>项      目</t>
  </si>
  <si>
    <t>预算调整数</t>
  </si>
  <si>
    <t>一、政府性基金收入</t>
  </si>
  <si>
    <t>一、文化体育与传媒支出</t>
  </si>
  <si>
    <t xml:space="preserve">    农网还贷资金收入</t>
  </si>
  <si>
    <t xml:space="preserve">    国家电影事业发展专项资金安排的支出</t>
  </si>
  <si>
    <t xml:space="preserve">    海南省高等级公路车辆通行附加费收入</t>
  </si>
  <si>
    <t xml:space="preserve">    旅游发展基金支出</t>
  </si>
  <si>
    <t xml:space="preserve">    港口建设费收入</t>
  </si>
  <si>
    <t>二、社会保障和就业支出</t>
  </si>
  <si>
    <t xml:space="preserve">    散装水泥专项资金收入</t>
  </si>
  <si>
    <t xml:space="preserve">    大中型水库移民后期扶持基金支出</t>
  </si>
  <si>
    <t xml:space="preserve">    新型墙体材料专项基金收入</t>
  </si>
  <si>
    <t xml:space="preserve">    小型水库移民扶助基金安排的支出</t>
  </si>
  <si>
    <t xml:space="preserve">    旅游发展基金收入</t>
  </si>
  <si>
    <t>三、节能环保支出</t>
  </si>
  <si>
    <t xml:space="preserve">    新菜地开发建设基金收入</t>
  </si>
  <si>
    <t xml:space="preserve">    可再生能源电价附加收入安排的支出</t>
  </si>
  <si>
    <t xml:space="preserve">    新增建设用地土地有偿使用费收入</t>
  </si>
  <si>
    <t xml:space="preserve">    废弃电器电子产品处理基金支出</t>
  </si>
  <si>
    <t xml:space="preserve">    南水北调工程基金收入</t>
  </si>
  <si>
    <t>四、城乡社区支出</t>
  </si>
  <si>
    <t xml:space="preserve">    政府住房基金收入</t>
  </si>
  <si>
    <t xml:space="preserve">    政府住房基金支出</t>
  </si>
  <si>
    <t xml:space="preserve">    城市公用事业附加收入</t>
  </si>
  <si>
    <t xml:space="preserve">    国有土地使用权出让收入安排的支出</t>
  </si>
  <si>
    <t xml:space="preserve">    国有土地收益基金收入</t>
  </si>
  <si>
    <t xml:space="preserve">    国有土地收益基金安排的支出</t>
  </si>
  <si>
    <t xml:space="preserve">    农业土地开发资金收入</t>
  </si>
  <si>
    <t xml:space="preserve">    城市基础设施配套费安排的支出</t>
  </si>
  <si>
    <t xml:space="preserve">    国有土地使用权出让收入</t>
  </si>
  <si>
    <t xml:space="preserve">    污水处理费安排的支出</t>
  </si>
  <si>
    <t xml:space="preserve">    大中型水库移民后期扶持基金收入</t>
  </si>
  <si>
    <t xml:space="preserve">    国有土地使用权出让收入对应专项债务收入安排的支出</t>
  </si>
  <si>
    <t xml:space="preserve">    小型水库移民扶助基金收入</t>
  </si>
  <si>
    <t>五、农林水支出</t>
  </si>
  <si>
    <t xml:space="preserve">    大中型水库库区基金收入</t>
  </si>
  <si>
    <t xml:space="preserve">    大中型水库库区基金安排的支出</t>
  </si>
  <si>
    <t xml:space="preserve">    彩票公益金收入</t>
  </si>
  <si>
    <t xml:space="preserve">    国家重大水利工程建设基金安排的支出</t>
  </si>
  <si>
    <t xml:space="preserve">    城市基础设施配套费收入</t>
  </si>
  <si>
    <t xml:space="preserve">    国家重大水利工程建设基金收入</t>
  </si>
  <si>
    <t xml:space="preserve">    污水处理费收入</t>
  </si>
  <si>
    <t>六、交通运输支出</t>
  </si>
  <si>
    <t xml:space="preserve">    水土保持补偿费收入</t>
  </si>
  <si>
    <t xml:space="preserve">    其他政府性基金收入</t>
  </si>
  <si>
    <t xml:space="preserve">    车辆通行费安排的支出</t>
  </si>
  <si>
    <t>二、专项债券对应项目专项收入</t>
  </si>
  <si>
    <t>七、资源勘探信息等支出</t>
  </si>
  <si>
    <t xml:space="preserve">    其他政府性基金专项债务对应项目专项收入</t>
  </si>
  <si>
    <t xml:space="preserve">    农网还贷资金支出</t>
  </si>
  <si>
    <t>八、其他支出</t>
  </si>
  <si>
    <t xml:space="preserve">    其他政府性基金及对应专项债务收入安排的支出</t>
  </si>
  <si>
    <t xml:space="preserve">    彩票发行销售机构业务费安排的支出</t>
  </si>
  <si>
    <t xml:space="preserve">    彩票公益金安排的支出</t>
  </si>
  <si>
    <t>九、债务付息支出</t>
  </si>
  <si>
    <t xml:space="preserve">    地方政府专项债务付息支出</t>
  </si>
  <si>
    <t>十、债务发行费用支出</t>
  </si>
  <si>
    <t xml:space="preserve">    地方政府专项债务发行费用支出</t>
  </si>
  <si>
    <t>收  入  合  计</t>
  </si>
  <si>
    <t>十一、抗疫特别国债安排的支出</t>
  </si>
  <si>
    <t>转移性收入</t>
  </si>
  <si>
    <t xml:space="preserve">    基础设施建设</t>
  </si>
  <si>
    <t xml:space="preserve">    政府性基金转移收入</t>
  </si>
  <si>
    <t>支  出  合  计</t>
  </si>
  <si>
    <t xml:space="preserve">    　政府性基金补助收入</t>
  </si>
  <si>
    <t>转移性支出</t>
  </si>
  <si>
    <t xml:space="preserve">    　政府性基金上解收入</t>
  </si>
  <si>
    <t xml:space="preserve">    政府性基金转移支付</t>
  </si>
  <si>
    <t xml:space="preserve">    上年结余收入</t>
  </si>
  <si>
    <t xml:space="preserve">    　政府性基金补助支出</t>
  </si>
  <si>
    <t xml:space="preserve">    调入资金</t>
  </si>
  <si>
    <t xml:space="preserve">    　政府性基金上解支出</t>
  </si>
  <si>
    <t xml:space="preserve">    债务转贷收入</t>
  </si>
  <si>
    <t xml:space="preserve">    调出资金</t>
  </si>
  <si>
    <t xml:space="preserve">      地方政府专项债务转贷收入</t>
  </si>
  <si>
    <t xml:space="preserve">    债务还本支出</t>
  </si>
  <si>
    <t xml:space="preserve">    年终结余</t>
  </si>
  <si>
    <t>收  入  总  计</t>
  </si>
  <si>
    <t>支  出  总  计</t>
  </si>
  <si>
    <t xml:space="preserve">单位：万元    </t>
  </si>
  <si>
    <t>项   目</t>
  </si>
  <si>
    <t>预算数</t>
  </si>
  <si>
    <t>调整情况</t>
  </si>
  <si>
    <t>一、社会保险基金收入合计</t>
  </si>
  <si>
    <t>（一）企业职工基本养老保险基金收入</t>
  </si>
  <si>
    <t xml:space="preserve">     其中：保险费收入</t>
  </si>
  <si>
    <t xml:space="preserve">           利息收入</t>
  </si>
  <si>
    <t xml:space="preserve">           财政补贴收入</t>
  </si>
  <si>
    <t xml:space="preserve">           其他收入</t>
  </si>
  <si>
    <t xml:space="preserve">           转移收入</t>
  </si>
  <si>
    <t xml:space="preserve">           上级补助收入</t>
  </si>
  <si>
    <t>（二）失业保险基金收入</t>
  </si>
  <si>
    <t>（三）城镇职工基本医疗保险基金收入</t>
  </si>
  <si>
    <t>（四）工伤保险基金收入</t>
  </si>
  <si>
    <t>（五）生育保险基金收入</t>
  </si>
  <si>
    <t>（七）城镇居民基本医疗保险基金收入</t>
  </si>
  <si>
    <t xml:space="preserve">     其中：缴费收入</t>
  </si>
  <si>
    <t xml:space="preserve">           政府补贴收入</t>
  </si>
  <si>
    <t>（一）城乡居民基本养老保险基金收入</t>
  </si>
  <si>
    <t xml:space="preserve">     其中：个人缴费收入</t>
  </si>
  <si>
    <t xml:space="preserve">           委托投资收益</t>
  </si>
  <si>
    <t>（二）机关事业单位基本养老保险基金收入</t>
  </si>
  <si>
    <t xml:space="preserve">     其中：基本养老保险费收入</t>
  </si>
  <si>
    <t>（三）新型农村合作医疗基金收入</t>
  </si>
  <si>
    <t>二、社会保险基金支出合计</t>
  </si>
  <si>
    <t>（一）城乡居民基本养老保险基金支出</t>
  </si>
  <si>
    <t xml:space="preserve">     其中：社会保险待遇支出</t>
  </si>
  <si>
    <t xml:space="preserve">           转移支出</t>
  </si>
  <si>
    <t xml:space="preserve">           其他支出</t>
  </si>
  <si>
    <t>（二）机关事业单位基本养老保险基金支出</t>
  </si>
  <si>
    <t>（三）新型农村合作医疗基金支出</t>
  </si>
  <si>
    <t xml:space="preserve">     其中：基本医疗保险待遇支出</t>
  </si>
  <si>
    <t xml:space="preserve">          大病保险支出</t>
  </si>
  <si>
    <t>三、社会保险基金本年收支结余合计</t>
  </si>
  <si>
    <t>（一）城乡居民基本养老保险基金收支结余</t>
  </si>
  <si>
    <t>（二）机关事业单位基本养老保险基金收支结余</t>
  </si>
  <si>
    <t>（三）新型农村合作医疗基金收支结余</t>
  </si>
  <si>
    <t>四、社会保险基金上年底滚存结余合计</t>
  </si>
  <si>
    <t>（一）城乡居民基本养老保险基金滚存结余</t>
  </si>
  <si>
    <t>（二）机关事业单位基本养老保险基金滚存结余</t>
  </si>
  <si>
    <t>（三）新型农村合作医疗基金滚存结余</t>
  </si>
  <si>
    <t>五、社会保险基金年末滚存结余合计</t>
  </si>
  <si>
    <t>全州县2024年国有资本经营预算收支调整表</t>
  </si>
  <si>
    <t>项    目</t>
  </si>
  <si>
    <t>备  注</t>
  </si>
  <si>
    <t>增  减</t>
  </si>
  <si>
    <t>一、利润收入</t>
  </si>
  <si>
    <t xml:space="preserve">    电力企业利润收入</t>
  </si>
  <si>
    <t xml:space="preserve">    运输企业利润收入</t>
  </si>
  <si>
    <t xml:space="preserve">    贸易企业利润收入</t>
  </si>
  <si>
    <t xml:space="preserve">    建筑施工企业利润收入</t>
  </si>
  <si>
    <t>其他国有资本经营预算企业利润收入</t>
  </si>
  <si>
    <t>二、股利、股息收入</t>
  </si>
  <si>
    <t>国有控股公司股利、股息收入</t>
  </si>
  <si>
    <t>国有参股公司股利、股息收入</t>
  </si>
  <si>
    <t>三、产权转让收入</t>
  </si>
  <si>
    <t xml:space="preserve">    国有独资企业产权转让收入</t>
  </si>
  <si>
    <t>四、清算收入</t>
  </si>
  <si>
    <t>国有独资企业清算收入</t>
  </si>
  <si>
    <t>五、其他国有资本经营收入</t>
  </si>
  <si>
    <t>国有资本经营预算收入合计</t>
  </si>
  <si>
    <t xml:space="preserve">   上年结余收入</t>
  </si>
  <si>
    <t>收 入 总 计</t>
  </si>
  <si>
    <t>支 出 总 计</t>
  </si>
  <si>
    <t>一、解决历史遗留问题及改革成本支出</t>
  </si>
  <si>
    <t xml:space="preserve">       国有企业改革成本支出</t>
  </si>
  <si>
    <t xml:space="preserve">       其他解决历史遗留问题及改革成本支出</t>
  </si>
  <si>
    <t>二、国有企业资本金注入</t>
  </si>
  <si>
    <t xml:space="preserve">      国有经济结构调整支出</t>
  </si>
  <si>
    <t>三、其他国有资本经营预算支出</t>
  </si>
  <si>
    <t xml:space="preserve">      其他国有资本经营预算支出</t>
  </si>
  <si>
    <t>国有资本经营预算支出合计</t>
  </si>
  <si>
    <t>序号</t>
  </si>
  <si>
    <t>项目名称</t>
  </si>
  <si>
    <t>项目主管部门</t>
  </si>
  <si>
    <t>安排科目（项目）名称</t>
  </si>
  <si>
    <t>地债穿透系统支出领域分类</t>
  </si>
  <si>
    <t>安排金额</t>
  </si>
  <si>
    <t>合  计</t>
  </si>
  <si>
    <t>新增一般债券小计</t>
  </si>
  <si>
    <t>全州县2024年普通高中建设项目</t>
  </si>
  <si>
    <t>全州县教育局</t>
  </si>
  <si>
    <t>2024年自治区普通高中建设资金</t>
  </si>
  <si>
    <t>2050204高中教育</t>
  </si>
  <si>
    <t>全州县2024年学前教育发展专项经费项目</t>
  </si>
  <si>
    <t>2024年第一批学前教育发展自治区资金</t>
  </si>
  <si>
    <t>2050201学前教育</t>
  </si>
  <si>
    <t>全州县2024年农村教育教师周转房建设项目</t>
  </si>
  <si>
    <t>2024年农村义务教育学校教师周转宿舍建设项目</t>
  </si>
  <si>
    <t>2050202普通教育</t>
  </si>
  <si>
    <t>全州县2024年第一批义务教育薄弱环节与能力提升建设项目</t>
  </si>
  <si>
    <t>2024年第一批义务教育薄弱环节改善与能力提升补助资金</t>
  </si>
  <si>
    <t>全州县2024年第一批农村义务教育校舍安全保障机制建设项目</t>
  </si>
  <si>
    <t>2024年第一批农村义务教育校舍安全保障长效机制资金</t>
  </si>
  <si>
    <t>桂林市全州县城镇保障性安居工程项目</t>
  </si>
  <si>
    <t>全州县住房和城乡建设局</t>
  </si>
  <si>
    <t>城镇保障性安居工程自治区财政补助资金</t>
  </si>
  <si>
    <t>2210110保障性租赁住房</t>
  </si>
  <si>
    <t>全州县2024年保障性租赁住房项目</t>
  </si>
  <si>
    <t>桂林市全州县2024年棚户区（城市危旧房改造）项目</t>
  </si>
  <si>
    <t>2120810棚户区改造</t>
  </si>
  <si>
    <t>全州县水利建设项目</t>
  </si>
  <si>
    <t>全州县水利局</t>
  </si>
  <si>
    <t>2130399其他水利项目</t>
  </si>
  <si>
    <t>养老保险经办机构服务能力建设</t>
  </si>
  <si>
    <t>全州县社会保险事业管理中心</t>
  </si>
  <si>
    <t>社会基本养老保险</t>
  </si>
  <si>
    <t>2081006养老服务机构</t>
  </si>
  <si>
    <t>2025年全州县高标准农田建设项目</t>
  </si>
  <si>
    <t>全州县农业农村局</t>
  </si>
  <si>
    <t>高标准农田建设</t>
  </si>
  <si>
    <t>2130199其他农业农村支出</t>
  </si>
  <si>
    <t>全州县粮食生产激励建设项目</t>
  </si>
  <si>
    <t>粮食生产激励建设项目</t>
  </si>
  <si>
    <t>水利项目</t>
  </si>
  <si>
    <t>0402 水利</t>
  </si>
  <si>
    <t>新增专项债券小计</t>
  </si>
  <si>
    <t>全州县城北新区农产品批发市场项目</t>
  </si>
  <si>
    <t>全州县人民政府城北新区管理委员会</t>
  </si>
  <si>
    <t>0701 城乡冷链等物流基础设施（含国家物流枢纽、农产品批发市场）</t>
  </si>
  <si>
    <t>全州县中医医院住院楼建设工程项目</t>
  </si>
  <si>
    <t>全州县中医医院</t>
  </si>
  <si>
    <t>21002 公立医院</t>
  </si>
  <si>
    <t>全州县城乡供水建设项目</t>
  </si>
  <si>
    <t>全州城北新区城市开发有限公司</t>
  </si>
  <si>
    <t>2130335 供水</t>
  </si>
  <si>
    <t>全州县化工新材料产业园</t>
  </si>
  <si>
    <t>全州县盛源投资管理有限责任公司</t>
  </si>
  <si>
    <t>2121999产业园</t>
  </si>
  <si>
    <t>全州县政府投资等项目</t>
  </si>
  <si>
    <t>全州县人民政府</t>
  </si>
  <si>
    <t>9099 其他存量项目</t>
  </si>
  <si>
    <t>2024年第四批新增政府债务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</si>
</sst>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2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-* #,##0_-;\-* #,##0_-;_-* &quot;-&quot;_-;_-@_-"/>
    <numFmt numFmtId="177" formatCode="#,##0_ "/>
    <numFmt numFmtId="178" formatCode="#,##0.00_ "/>
    <numFmt numFmtId="179" formatCode="0.0_ "/>
    <numFmt numFmtId="180" formatCode="0_ "/>
    <numFmt numFmtId="181" formatCode="_ * #,##0_ ;_ * \-#,##0_ ;_ * &quot;-&quot;??_ ;_ @_ "/>
    <numFmt numFmtId="182" formatCode="_ * #,##0.0_ ;_ * \-#,##0.0_ ;_ * &quot;-&quot;??_ ;_ @_ "/>
    <numFmt numFmtId="183" formatCode="#,##0_);[Red]\(#,##0\)"/>
  </numFmts>
  <fonts count="45">
    <font>
      <sz val="12"/>
      <name val="宋体"/>
      <charset val="134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0"/>
      <color theme="1"/>
      <name val="宋体"/>
      <charset val="134"/>
      <scheme val="major"/>
    </font>
    <font>
      <sz val="11"/>
      <color theme="1"/>
      <name val="宋体"/>
      <charset val="134"/>
      <scheme val="major"/>
    </font>
    <font>
      <sz val="12"/>
      <color theme="1"/>
      <name val="宋体"/>
      <charset val="134"/>
      <scheme val="major"/>
    </font>
    <font>
      <b/>
      <sz val="11"/>
      <color rgb="FF000000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</font>
    <font>
      <b/>
      <sz val="12"/>
      <name val="宋体"/>
      <charset val="134"/>
    </font>
    <font>
      <sz val="20"/>
      <name val="方正小标宋简体"/>
      <charset val="134"/>
    </font>
    <font>
      <sz val="12"/>
      <name val="方正仿宋_GBK"/>
      <charset val="134"/>
    </font>
    <font>
      <b/>
      <sz val="20"/>
      <name val="宋体"/>
      <charset val="134"/>
    </font>
    <font>
      <sz val="12"/>
      <color indexed="8"/>
      <name val="宋体"/>
      <charset val="134"/>
    </font>
    <font>
      <b/>
      <sz val="20"/>
      <name val="黑体"/>
      <charset val="134"/>
    </font>
    <font>
      <sz val="12"/>
      <name val="黑体"/>
      <charset val="134"/>
    </font>
    <font>
      <sz val="12"/>
      <name val="楷体_GB2312"/>
      <charset val="134"/>
    </font>
    <font>
      <sz val="9"/>
      <name val="宋体"/>
      <charset val="134"/>
    </font>
    <font>
      <sz val="8"/>
      <name val="宋体"/>
      <charset val="134"/>
    </font>
    <font>
      <sz val="12"/>
      <color indexed="10"/>
      <name val="宋体"/>
      <charset val="134"/>
    </font>
    <font>
      <sz val="16"/>
      <name val="宋体"/>
      <charset val="134"/>
    </font>
    <font>
      <b/>
      <sz val="24"/>
      <name val="宋体"/>
      <charset val="134"/>
    </font>
    <font>
      <sz val="36"/>
      <name val="方正小标宋_GBK"/>
      <charset val="134"/>
    </font>
    <font>
      <u/>
      <sz val="12"/>
      <color indexed="12"/>
      <name val="宋体"/>
      <charset val="134"/>
    </font>
    <font>
      <u/>
      <sz val="12"/>
      <color indexed="36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sz val="12"/>
      <name val="Times New Roman"/>
      <charset val="0"/>
    </font>
  </fonts>
  <fills count="2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0" fillId="2" borderId="11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3" borderId="15" applyNumberFormat="0" applyAlignment="0" applyProtection="0">
      <alignment vertical="center"/>
    </xf>
    <xf numFmtId="0" fontId="34" fillId="4" borderId="16" applyNumberFormat="0" applyAlignment="0" applyProtection="0">
      <alignment vertical="center"/>
    </xf>
    <xf numFmtId="0" fontId="35" fillId="4" borderId="15" applyNumberFormat="0" applyAlignment="0" applyProtection="0">
      <alignment vertical="center"/>
    </xf>
    <xf numFmtId="0" fontId="36" fillId="5" borderId="17" applyNumberFormat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8" fillId="0" borderId="19" applyNumberFormat="0" applyFill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40" fillId="7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3" fillId="3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3" fillId="0" borderId="0">
      <alignment vertical="center"/>
    </xf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0" fontId="43" fillId="0" borderId="0">
      <alignment vertical="center"/>
    </xf>
    <xf numFmtId="0" fontId="0" fillId="0" borderId="0">
      <alignment vertical="center"/>
    </xf>
    <xf numFmtId="0" fontId="0" fillId="0" borderId="0"/>
    <xf numFmtId="0" fontId="44" fillId="0" borderId="0"/>
    <xf numFmtId="0" fontId="10" fillId="0" borderId="0">
      <alignment vertical="center"/>
    </xf>
  </cellStyleXfs>
  <cellXfs count="20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center" vertical="center" wrapText="1"/>
    </xf>
    <xf numFmtId="177" fontId="0" fillId="0" borderId="0" xfId="0" applyNumberForma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177" fontId="3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 wrapText="1"/>
    </xf>
    <xf numFmtId="177" fontId="5" fillId="0" borderId="0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right" vertical="center" wrapText="1"/>
    </xf>
    <xf numFmtId="0" fontId="7" fillId="0" borderId="1" xfId="49" applyFont="1" applyFill="1" applyBorder="1" applyAlignment="1">
      <alignment horizontal="center" vertical="center"/>
    </xf>
    <xf numFmtId="4" fontId="7" fillId="0" borderId="2" xfId="0" applyNumberFormat="1" applyFont="1" applyFill="1" applyBorder="1" applyAlignment="1">
      <alignment horizontal="left" vertical="center" wrapText="1"/>
    </xf>
    <xf numFmtId="4" fontId="7" fillId="0" borderId="2" xfId="0" applyNumberFormat="1" applyFont="1" applyFill="1" applyBorder="1" applyAlignment="1">
      <alignment horizontal="center" vertical="center" wrapText="1"/>
    </xf>
    <xf numFmtId="177" fontId="7" fillId="0" borderId="2" xfId="0" applyNumberFormat="1" applyFont="1" applyFill="1" applyBorder="1" applyAlignment="1">
      <alignment horizontal="right" vertical="center"/>
    </xf>
    <xf numFmtId="4" fontId="7" fillId="0" borderId="3" xfId="0" applyNumberFormat="1" applyFont="1" applyFill="1" applyBorder="1" applyAlignment="1">
      <alignment horizontal="left" vertical="center" wrapText="1"/>
    </xf>
    <xf numFmtId="4" fontId="7" fillId="0" borderId="3" xfId="0" applyNumberFormat="1" applyFont="1" applyFill="1" applyBorder="1" applyAlignment="1">
      <alignment horizontal="center" vertical="center" wrapText="1"/>
    </xf>
    <xf numFmtId="177" fontId="7" fillId="0" borderId="3" xfId="0" applyNumberFormat="1" applyFont="1" applyFill="1" applyBorder="1" applyAlignment="1">
      <alignment horizontal="right" vertical="center"/>
    </xf>
    <xf numFmtId="4" fontId="7" fillId="0" borderId="1" xfId="0" applyNumberFormat="1" applyFont="1" applyFill="1" applyBorder="1" applyAlignment="1">
      <alignment horizontal="left" vertical="center" wrapText="1"/>
    </xf>
    <xf numFmtId="4" fontId="7" fillId="0" borderId="1" xfId="0" applyNumberFormat="1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right" vertical="center"/>
    </xf>
    <xf numFmtId="4" fontId="7" fillId="0" borderId="4" xfId="0" applyNumberFormat="1" applyFont="1" applyFill="1" applyBorder="1" applyAlignment="1">
      <alignment horizontal="left" vertical="center" wrapText="1"/>
    </xf>
    <xf numFmtId="4" fontId="7" fillId="0" borderId="4" xfId="0" applyNumberFormat="1" applyFont="1" applyFill="1" applyBorder="1" applyAlignment="1">
      <alignment horizontal="center" vertical="center" wrapText="1"/>
    </xf>
    <xf numFmtId="177" fontId="7" fillId="0" borderId="4" xfId="0" applyNumberFormat="1" applyFont="1" applyFill="1" applyBorder="1" applyAlignment="1">
      <alignment horizontal="right" vertical="center"/>
    </xf>
    <xf numFmtId="0" fontId="7" fillId="0" borderId="5" xfId="49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/>
    </xf>
    <xf numFmtId="177" fontId="8" fillId="0" borderId="1" xfId="0" applyNumberFormat="1" applyFont="1" applyFill="1" applyBorder="1" applyAlignment="1">
      <alignment horizontal="right" vertical="center"/>
    </xf>
    <xf numFmtId="0" fontId="7" fillId="0" borderId="6" xfId="49" applyFont="1" applyFill="1" applyBorder="1" applyAlignment="1">
      <alignment horizontal="center" vertical="center"/>
    </xf>
    <xf numFmtId="4" fontId="9" fillId="0" borderId="4" xfId="0" applyNumberFormat="1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177" fontId="2" fillId="0" borderId="0" xfId="0" applyNumberFormat="1" applyFont="1" applyFill="1" applyBorder="1" applyAlignment="1">
      <alignment horizontal="center" vertical="center" wrapText="1"/>
    </xf>
    <xf numFmtId="0" fontId="11" fillId="0" borderId="0" xfId="50" applyFont="1" applyFill="1">
      <alignment vertical="center"/>
    </xf>
    <xf numFmtId="0" fontId="0" fillId="0" borderId="0" xfId="50" applyFont="1" applyFill="1">
      <alignment vertical="center"/>
    </xf>
    <xf numFmtId="0" fontId="0" fillId="0" borderId="0" xfId="50" applyFill="1">
      <alignment vertical="center"/>
    </xf>
    <xf numFmtId="178" fontId="0" fillId="0" borderId="0" xfId="50" applyNumberFormat="1" applyFill="1" applyAlignment="1">
      <alignment horizontal="center" vertical="center"/>
    </xf>
    <xf numFmtId="178" fontId="9" fillId="0" borderId="0" xfId="50" applyNumberFormat="1" applyFont="1" applyFill="1" applyAlignment="1">
      <alignment horizontal="center" vertical="center"/>
    </xf>
    <xf numFmtId="0" fontId="0" fillId="0" borderId="0" xfId="50" applyFill="1" applyAlignment="1">
      <alignment vertical="center" wrapText="1"/>
    </xf>
    <xf numFmtId="0" fontId="12" fillId="0" borderId="0" xfId="54" applyFont="1" applyFill="1" applyBorder="1" applyAlignment="1">
      <alignment horizontal="center" vertical="center" wrapText="1"/>
    </xf>
    <xf numFmtId="0" fontId="0" fillId="0" borderId="7" xfId="54" applyFont="1" applyFill="1" applyBorder="1" applyAlignment="1">
      <alignment horizontal="right" vertical="center" wrapText="1"/>
    </xf>
    <xf numFmtId="0" fontId="0" fillId="0" borderId="0" xfId="54" applyFont="1" applyFill="1" applyBorder="1" applyAlignment="1">
      <alignment horizontal="left" vertical="center" wrapText="1"/>
    </xf>
    <xf numFmtId="0" fontId="11" fillId="0" borderId="1" xfId="55" applyFont="1" applyFill="1" applyBorder="1" applyAlignment="1">
      <alignment horizontal="center" vertical="center"/>
    </xf>
    <xf numFmtId="178" fontId="11" fillId="0" borderId="5" xfId="51" applyNumberFormat="1" applyFont="1" applyFill="1" applyBorder="1" applyAlignment="1">
      <alignment horizontal="center" vertical="center" wrapText="1"/>
    </xf>
    <xf numFmtId="178" fontId="11" fillId="0" borderId="1" xfId="51" applyNumberFormat="1" applyFont="1" applyFill="1" applyBorder="1" applyAlignment="1">
      <alignment horizontal="center" vertical="center" wrapText="1"/>
    </xf>
    <xf numFmtId="0" fontId="11" fillId="0" borderId="1" xfId="54" applyFont="1" applyFill="1" applyBorder="1" applyAlignment="1">
      <alignment horizontal="center" vertical="center" wrapText="1"/>
    </xf>
    <xf numFmtId="178" fontId="11" fillId="0" borderId="6" xfId="51" applyNumberFormat="1" applyFont="1" applyFill="1" applyBorder="1" applyAlignment="1">
      <alignment horizontal="center" vertical="center" wrapText="1"/>
    </xf>
    <xf numFmtId="178" fontId="11" fillId="0" borderId="1" xfId="51" applyNumberFormat="1" applyFont="1" applyFill="1" applyBorder="1" applyAlignment="1">
      <alignment horizontal="center" vertical="center"/>
    </xf>
    <xf numFmtId="0" fontId="0" fillId="0" borderId="1" xfId="52" applyFont="1" applyFill="1" applyBorder="1" applyAlignment="1">
      <alignment horizontal="left" vertical="center" wrapText="1"/>
    </xf>
    <xf numFmtId="177" fontId="0" fillId="0" borderId="1" xfId="0" applyNumberFormat="1" applyFont="1" applyFill="1" applyBorder="1" applyAlignment="1">
      <alignment vertical="center"/>
    </xf>
    <xf numFmtId="179" fontId="0" fillId="0" borderId="1" xfId="0" applyNumberFormat="1" applyFont="1" applyFill="1" applyBorder="1" applyAlignment="1">
      <alignment vertical="center"/>
    </xf>
    <xf numFmtId="0" fontId="11" fillId="0" borderId="1" xfId="54" applyFont="1" applyFill="1" applyBorder="1" applyAlignment="1">
      <alignment vertical="center" wrapText="1"/>
    </xf>
    <xf numFmtId="0" fontId="0" fillId="0" borderId="1" xfId="54" applyFont="1" applyFill="1" applyBorder="1" applyAlignment="1">
      <alignment vertical="center" wrapText="1"/>
    </xf>
    <xf numFmtId="0" fontId="0" fillId="0" borderId="1" xfId="50" applyFont="1" applyFill="1" applyBorder="1" applyAlignment="1">
      <alignment vertical="center" wrapText="1"/>
    </xf>
    <xf numFmtId="0" fontId="0" fillId="0" borderId="1" xfId="52" applyFont="1" applyFill="1" applyBorder="1" applyAlignment="1">
      <alignment horizontal="left" vertical="center" wrapText="1" indent="1"/>
    </xf>
    <xf numFmtId="0" fontId="0" fillId="0" borderId="1" xfId="53" applyFont="1" applyFill="1" applyBorder="1" applyAlignment="1">
      <alignment vertical="center" wrapText="1"/>
    </xf>
    <xf numFmtId="180" fontId="0" fillId="0" borderId="1" xfId="0" applyNumberFormat="1" applyFont="1" applyFill="1" applyBorder="1" applyAlignment="1">
      <alignment vertical="center"/>
    </xf>
    <xf numFmtId="0" fontId="11" fillId="0" borderId="1" xfId="53" applyFont="1" applyFill="1" applyBorder="1" applyAlignment="1">
      <alignment vertical="center" wrapText="1"/>
    </xf>
    <xf numFmtId="0" fontId="11" fillId="0" borderId="1" xfId="52" applyFont="1" applyFill="1" applyBorder="1" applyAlignment="1">
      <alignment horizontal="left" vertical="center" wrapText="1"/>
    </xf>
    <xf numFmtId="177" fontId="11" fillId="0" borderId="1" xfId="0" applyNumberFormat="1" applyFont="1" applyFill="1" applyBorder="1" applyAlignment="1">
      <alignment vertical="center"/>
    </xf>
    <xf numFmtId="180" fontId="11" fillId="0" borderId="1" xfId="0" applyNumberFormat="1" applyFont="1" applyFill="1" applyBorder="1" applyAlignment="1">
      <alignment vertical="center"/>
    </xf>
    <xf numFmtId="0" fontId="11" fillId="0" borderId="1" xfId="52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0" fillId="0" borderId="1" xfId="52" applyFont="1" applyFill="1" applyBorder="1" applyAlignment="1">
      <alignment vertical="center" wrapText="1"/>
    </xf>
    <xf numFmtId="178" fontId="11" fillId="0" borderId="1" xfId="53" applyNumberFormat="1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178" fontId="0" fillId="0" borderId="0" xfId="50" applyNumberFormat="1" applyFont="1" applyFill="1" applyAlignment="1">
      <alignment horizontal="center" vertical="center"/>
    </xf>
    <xf numFmtId="0" fontId="0" fillId="0" borderId="0" xfId="50" applyFont="1" applyFill="1" applyAlignment="1">
      <alignment vertical="center" wrapText="1"/>
    </xf>
    <xf numFmtId="0" fontId="0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0" fillId="0" borderId="0" xfId="0" applyFont="1" applyFill="1" applyAlignment="1">
      <alignment vertical="center"/>
    </xf>
    <xf numFmtId="177" fontId="0" fillId="0" borderId="0" xfId="0" applyNumberFormat="1" applyFont="1" applyFill="1" applyBorder="1" applyAlignment="1">
      <alignment vertical="center"/>
    </xf>
    <xf numFmtId="0" fontId="14" fillId="0" borderId="0" xfId="0" applyFont="1" applyFill="1" applyBorder="1" applyAlignment="1">
      <alignment horizontal="center" vertical="center"/>
    </xf>
    <xf numFmtId="177" fontId="14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Alignment="1">
      <alignment horizontal="right" vertical="center"/>
    </xf>
    <xf numFmtId="0" fontId="11" fillId="0" borderId="1" xfId="0" applyFont="1" applyFill="1" applyBorder="1" applyAlignment="1">
      <alignment horizontal="center" vertical="center"/>
    </xf>
    <xf numFmtId="177" fontId="11" fillId="0" borderId="5" xfId="0" applyNumberFormat="1" applyFont="1" applyFill="1" applyBorder="1" applyAlignment="1">
      <alignment horizontal="center" vertical="center"/>
    </xf>
    <xf numFmtId="177" fontId="11" fillId="0" borderId="8" xfId="0" applyNumberFormat="1" applyFont="1" applyFill="1" applyBorder="1" applyAlignment="1">
      <alignment horizontal="center" vertical="center"/>
    </xf>
    <xf numFmtId="177" fontId="11" fillId="0" borderId="9" xfId="0" applyNumberFormat="1" applyFont="1" applyFill="1" applyBorder="1" applyAlignment="1">
      <alignment horizontal="center" vertical="center"/>
    </xf>
    <xf numFmtId="177" fontId="11" fillId="0" borderId="1" xfId="0" applyNumberFormat="1" applyFont="1" applyFill="1" applyBorder="1" applyAlignment="1">
      <alignment horizontal="center" vertical="center"/>
    </xf>
    <xf numFmtId="177" fontId="11" fillId="0" borderId="6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vertical="center"/>
    </xf>
    <xf numFmtId="177" fontId="11" fillId="0" borderId="1" xfId="0" applyNumberFormat="1" applyFont="1" applyFill="1" applyBorder="1" applyAlignment="1">
      <alignment horizontal="right" vertical="center"/>
    </xf>
    <xf numFmtId="0" fontId="0" fillId="0" borderId="1" xfId="0" applyFont="1" applyFill="1" applyBorder="1" applyAlignment="1">
      <alignment vertical="center"/>
    </xf>
    <xf numFmtId="177" fontId="0" fillId="0" borderId="1" xfId="0" applyNumberFormat="1" applyFont="1" applyFill="1" applyBorder="1" applyAlignment="1">
      <alignment horizontal="right" vertical="center"/>
    </xf>
    <xf numFmtId="177" fontId="2" fillId="0" borderId="1" xfId="0" applyNumberFormat="1" applyFont="1" applyFill="1" applyBorder="1" applyAlignment="1">
      <alignment vertical="center" wrapText="1"/>
    </xf>
    <xf numFmtId="177" fontId="7" fillId="0" borderId="0" xfId="0" applyNumberFormat="1" applyFont="1" applyFill="1" applyBorder="1" applyAlignment="1">
      <alignment vertical="center"/>
    </xf>
    <xf numFmtId="0" fontId="15" fillId="0" borderId="0" xfId="0" applyFont="1" applyFill="1" applyAlignment="1">
      <alignment vertical="center"/>
    </xf>
    <xf numFmtId="0" fontId="15" fillId="0" borderId="0" xfId="0" applyFont="1" applyFill="1" applyAlignment="1">
      <alignment vertical="center" wrapText="1"/>
    </xf>
    <xf numFmtId="0" fontId="15" fillId="0" borderId="0" xfId="0" applyFont="1" applyFill="1" applyAlignment="1">
      <alignment horizontal="right" vertical="center"/>
    </xf>
    <xf numFmtId="180" fontId="15" fillId="0" borderId="0" xfId="0" applyNumberFormat="1" applyFont="1" applyFill="1" applyAlignment="1">
      <alignment horizontal="right" vertical="center"/>
    </xf>
    <xf numFmtId="0" fontId="16" fillId="0" borderId="0" xfId="0" applyFont="1" applyFill="1" applyAlignment="1">
      <alignment horizontal="center" vertical="center" wrapText="1"/>
    </xf>
    <xf numFmtId="0" fontId="17" fillId="0" borderId="0" xfId="0" applyFont="1" applyFill="1" applyAlignment="1">
      <alignment vertical="center" wrapText="1"/>
    </xf>
    <xf numFmtId="0" fontId="0" fillId="0" borderId="0" xfId="0" applyFont="1" applyFill="1" applyAlignment="1">
      <alignment vertical="center" wrapText="1"/>
    </xf>
    <xf numFmtId="180" fontId="0" fillId="0" borderId="7" xfId="0" applyNumberFormat="1" applyFont="1" applyFill="1" applyBorder="1" applyAlignment="1">
      <alignment horizontal="right" vertical="center"/>
    </xf>
    <xf numFmtId="0" fontId="0" fillId="0" borderId="7" xfId="0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3" fontId="0" fillId="0" borderId="1" xfId="0" applyNumberFormat="1" applyFont="1" applyFill="1" applyBorder="1" applyAlignment="1" applyProtection="1">
      <alignment vertical="center" wrapText="1"/>
    </xf>
    <xf numFmtId="181" fontId="0" fillId="0" borderId="1" xfId="1" applyNumberFormat="1" applyFont="1" applyFill="1" applyBorder="1" applyAlignment="1">
      <alignment horizontal="center" vertical="center" wrapText="1"/>
    </xf>
    <xf numFmtId="3" fontId="0" fillId="0" borderId="1" xfId="0" applyNumberFormat="1" applyFont="1" applyFill="1" applyBorder="1" applyAlignment="1" applyProtection="1">
      <alignment horizontal="left" vertical="center" wrapText="1"/>
    </xf>
    <xf numFmtId="178" fontId="0" fillId="0" borderId="1" xfId="0" applyNumberFormat="1" applyFont="1" applyFill="1" applyBorder="1" applyAlignment="1">
      <alignment vertical="center"/>
    </xf>
    <xf numFmtId="181" fontId="0" fillId="0" borderId="1" xfId="1" applyNumberFormat="1" applyFont="1" applyFill="1" applyBorder="1" applyAlignment="1">
      <alignment vertical="center" wrapText="1"/>
    </xf>
    <xf numFmtId="180" fontId="0" fillId="0" borderId="1" xfId="0" applyNumberFormat="1" applyFont="1" applyFill="1" applyBorder="1" applyAlignment="1">
      <alignment horizontal="right" vertical="center"/>
    </xf>
    <xf numFmtId="181" fontId="0" fillId="0" borderId="1" xfId="0" applyNumberFormat="1" applyFont="1" applyFill="1" applyBorder="1" applyAlignment="1">
      <alignment vertical="center"/>
    </xf>
    <xf numFmtId="178" fontId="11" fillId="0" borderId="1" xfId="0" applyNumberFormat="1" applyFont="1" applyFill="1" applyBorder="1" applyAlignment="1">
      <alignment horizontal="right" vertical="center"/>
    </xf>
    <xf numFmtId="182" fontId="0" fillId="0" borderId="1" xfId="1" applyNumberFormat="1" applyFont="1" applyFill="1" applyBorder="1" applyAlignment="1">
      <alignment horizontal="center" vertical="center" wrapText="1"/>
    </xf>
    <xf numFmtId="178" fontId="0" fillId="0" borderId="1" xfId="0" applyNumberFormat="1" applyFont="1" applyFill="1" applyBorder="1" applyAlignment="1">
      <alignment horizontal="right" vertical="center"/>
    </xf>
    <xf numFmtId="181" fontId="0" fillId="0" borderId="1" xfId="1" applyNumberFormat="1" applyFont="1" applyFill="1" applyBorder="1" applyAlignment="1">
      <alignment horizontal="right" vertical="center"/>
    </xf>
    <xf numFmtId="177" fontId="0" fillId="0" borderId="8" xfId="0" applyNumberFormat="1" applyFont="1" applyFill="1" applyBorder="1" applyAlignment="1">
      <alignment vertical="center"/>
    </xf>
    <xf numFmtId="0" fontId="0" fillId="0" borderId="1" xfId="0" applyFont="1" applyFill="1" applyBorder="1" applyAlignment="1">
      <alignment horizontal="left" vertical="center" wrapText="1"/>
    </xf>
    <xf numFmtId="180" fontId="11" fillId="0" borderId="1" xfId="0" applyNumberFormat="1" applyFont="1" applyFill="1" applyBorder="1" applyAlignment="1">
      <alignment horizontal="right" vertical="center"/>
    </xf>
    <xf numFmtId="0" fontId="0" fillId="0" borderId="1" xfId="0" applyFont="1" applyFill="1" applyBorder="1" applyAlignment="1">
      <alignment vertical="center" wrapText="1"/>
    </xf>
    <xf numFmtId="0" fontId="15" fillId="0" borderId="1" xfId="0" applyFont="1" applyFill="1" applyBorder="1" applyAlignment="1">
      <alignment vertical="center" wrapText="1"/>
    </xf>
    <xf numFmtId="0" fontId="15" fillId="0" borderId="1" xfId="0" applyFont="1" applyFill="1" applyBorder="1" applyAlignment="1">
      <alignment vertical="center"/>
    </xf>
    <xf numFmtId="181" fontId="11" fillId="0" borderId="1" xfId="1" applyNumberFormat="1" applyFont="1" applyFill="1" applyBorder="1" applyAlignment="1">
      <alignment vertical="center" wrapText="1"/>
    </xf>
    <xf numFmtId="0" fontId="11" fillId="0" borderId="1" xfId="0" applyFont="1" applyFill="1" applyBorder="1" applyAlignment="1">
      <alignment vertical="center" wrapText="1"/>
    </xf>
    <xf numFmtId="177" fontId="0" fillId="0" borderId="1" xfId="0" applyNumberFormat="1" applyFont="1" applyFill="1" applyBorder="1" applyAlignment="1">
      <alignment vertical="center" wrapText="1"/>
    </xf>
    <xf numFmtId="181" fontId="11" fillId="0" borderId="1" xfId="1" applyNumberFormat="1" applyFont="1" applyFill="1" applyBorder="1" applyAlignment="1">
      <alignment horizontal="center" vertical="center" wrapText="1"/>
    </xf>
    <xf numFmtId="41" fontId="0" fillId="0" borderId="1" xfId="4" applyNumberFormat="1" applyFont="1" applyFill="1" applyBorder="1" applyAlignment="1">
      <alignment vertical="center"/>
    </xf>
    <xf numFmtId="178" fontId="0" fillId="0" borderId="0" xfId="0" applyNumberFormat="1" applyFont="1" applyFill="1" applyAlignment="1">
      <alignment vertical="center"/>
    </xf>
    <xf numFmtId="0" fontId="18" fillId="0" borderId="0" xfId="0" applyNumberFormat="1" applyFont="1" applyFill="1" applyBorder="1" applyAlignment="1">
      <alignment horizontal="left" vertical="center" wrapText="1"/>
    </xf>
    <xf numFmtId="0" fontId="18" fillId="0" borderId="0" xfId="0" applyNumberFormat="1" applyFont="1" applyFill="1" applyBorder="1" applyAlignment="1">
      <alignment horizontal="right" vertical="center" wrapText="1"/>
    </xf>
    <xf numFmtId="180" fontId="18" fillId="0" borderId="0" xfId="0" applyNumberFormat="1" applyFont="1" applyFill="1" applyBorder="1" applyAlignment="1">
      <alignment horizontal="right" vertical="center" wrapText="1"/>
    </xf>
    <xf numFmtId="180" fontId="0" fillId="0" borderId="0" xfId="0" applyNumberFormat="1" applyFont="1" applyFill="1" applyAlignment="1">
      <alignment horizontal="right" vertical="center"/>
    </xf>
    <xf numFmtId="0" fontId="11" fillId="0" borderId="0" xfId="0" applyFont="1" applyFill="1">
      <alignment vertical="center"/>
    </xf>
    <xf numFmtId="0" fontId="0" fillId="0" borderId="0" xfId="0" applyFont="1" applyFill="1">
      <alignment vertical="center"/>
    </xf>
    <xf numFmtId="0" fontId="7" fillId="0" borderId="0" xfId="0" applyFont="1" applyFill="1" applyAlignment="1"/>
    <xf numFmtId="0" fontId="19" fillId="0" borderId="0" xfId="0" applyFont="1" applyFill="1" applyAlignment="1">
      <alignment horizontal="center"/>
    </xf>
    <xf numFmtId="0" fontId="20" fillId="0" borderId="0" xfId="0" applyFont="1" applyFill="1" applyAlignment="1">
      <alignment wrapText="1"/>
    </xf>
    <xf numFmtId="0" fontId="19" fillId="0" borderId="0" xfId="0" applyFont="1" applyFill="1" applyAlignment="1"/>
    <xf numFmtId="180" fontId="19" fillId="0" borderId="0" xfId="0" applyNumberFormat="1" applyFont="1" applyFill="1" applyAlignment="1"/>
    <xf numFmtId="10" fontId="19" fillId="0" borderId="0" xfId="0" applyNumberFormat="1" applyFont="1" applyFill="1" applyAlignment="1"/>
    <xf numFmtId="0" fontId="19" fillId="0" borderId="0" xfId="0" applyFont="1" applyFill="1" applyAlignment="1">
      <alignment vertical="center" wrapText="1"/>
    </xf>
    <xf numFmtId="0" fontId="0" fillId="0" borderId="0" xfId="0" applyFill="1">
      <alignment vertical="center"/>
    </xf>
    <xf numFmtId="0" fontId="14" fillId="0" borderId="0" xfId="0" applyFont="1" applyFill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180" fontId="19" fillId="0" borderId="7" xfId="0" applyNumberFormat="1" applyFont="1" applyFill="1" applyBorder="1" applyAlignment="1">
      <alignment horizontal="center" vertical="center"/>
    </xf>
    <xf numFmtId="10" fontId="19" fillId="0" borderId="7" xfId="0" applyNumberFormat="1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left" vertical="center" wrapText="1"/>
    </xf>
    <xf numFmtId="0" fontId="11" fillId="0" borderId="5" xfId="0" applyFont="1" applyFill="1" applyBorder="1" applyAlignment="1">
      <alignment horizontal="center" vertical="center" wrapText="1"/>
    </xf>
    <xf numFmtId="180" fontId="11" fillId="0" borderId="1" xfId="0" applyNumberFormat="1" applyFont="1" applyFill="1" applyBorder="1" applyAlignment="1">
      <alignment horizontal="center" vertical="center" wrapText="1"/>
    </xf>
    <xf numFmtId="10" fontId="11" fillId="0" borderId="1" xfId="0" applyNumberFormat="1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1" fillId="0" borderId="8" xfId="0" applyNumberFormat="1" applyFont="1" applyFill="1" applyBorder="1" applyAlignment="1" applyProtection="1">
      <alignment horizontal="center" vertical="center"/>
    </xf>
    <xf numFmtId="49" fontId="11" fillId="0" borderId="8" xfId="0" applyNumberFormat="1" applyFont="1" applyFill="1" applyBorder="1" applyAlignment="1" applyProtection="1">
      <alignment horizontal="left" vertical="center" wrapText="1"/>
    </xf>
    <xf numFmtId="177" fontId="11" fillId="0" borderId="8" xfId="0" applyNumberFormat="1" applyFont="1" applyFill="1" applyBorder="1" applyAlignment="1" applyProtection="1">
      <alignment horizontal="right" vertical="center"/>
    </xf>
    <xf numFmtId="10" fontId="11" fillId="0" borderId="8" xfId="0" applyNumberFormat="1" applyFont="1" applyFill="1" applyBorder="1" applyAlignment="1" applyProtection="1">
      <alignment horizontal="right" vertical="center"/>
    </xf>
    <xf numFmtId="49" fontId="11" fillId="0" borderId="1" xfId="0" applyNumberFormat="1" applyFont="1" applyFill="1" applyBorder="1" applyAlignment="1" applyProtection="1">
      <alignment horizontal="left" vertical="center" wrapText="1"/>
    </xf>
    <xf numFmtId="0" fontId="0" fillId="0" borderId="8" xfId="0" applyNumberFormat="1" applyFont="1" applyFill="1" applyBorder="1" applyAlignment="1" applyProtection="1">
      <alignment horizontal="center" vertical="center"/>
    </xf>
    <xf numFmtId="49" fontId="0" fillId="0" borderId="8" xfId="0" applyNumberFormat="1" applyFont="1" applyFill="1" applyBorder="1" applyAlignment="1" applyProtection="1">
      <alignment horizontal="left" vertical="center" wrapText="1"/>
    </xf>
    <xf numFmtId="177" fontId="0" fillId="0" borderId="8" xfId="0" applyNumberFormat="1" applyFont="1" applyFill="1" applyBorder="1" applyAlignment="1" applyProtection="1">
      <alignment horizontal="right" vertical="center"/>
    </xf>
    <xf numFmtId="10" fontId="0" fillId="0" borderId="8" xfId="0" applyNumberFormat="1" applyFont="1" applyFill="1" applyBorder="1" applyAlignment="1" applyProtection="1">
      <alignment horizontal="right" vertical="center"/>
    </xf>
    <xf numFmtId="49" fontId="0" fillId="0" borderId="1" xfId="0" applyNumberFormat="1" applyFont="1" applyFill="1" applyBorder="1" applyAlignment="1" applyProtection="1">
      <alignment horizontal="left" vertical="center" wrapText="1"/>
    </xf>
    <xf numFmtId="49" fontId="21" fillId="0" borderId="1" xfId="0" applyNumberFormat="1" applyFont="1" applyFill="1" applyBorder="1" applyAlignment="1" applyProtection="1">
      <alignment horizontal="left" vertical="center" wrapText="1"/>
    </xf>
    <xf numFmtId="49" fontId="0" fillId="0" borderId="1" xfId="0" applyNumberFormat="1" applyFont="1" applyFill="1" applyBorder="1" applyAlignment="1" applyProtection="1">
      <alignment vertical="center" wrapText="1"/>
    </xf>
    <xf numFmtId="49" fontId="15" fillId="0" borderId="1" xfId="0" applyNumberFormat="1" applyFont="1" applyFill="1" applyBorder="1" applyAlignment="1" applyProtection="1">
      <alignment horizontal="left" vertical="center" wrapText="1"/>
    </xf>
    <xf numFmtId="49" fontId="0" fillId="0" borderId="1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8" xfId="0" applyNumberFormat="1" applyFont="1" applyFill="1" applyBorder="1" applyAlignment="1" applyProtection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/>
    </xf>
    <xf numFmtId="180" fontId="7" fillId="0" borderId="0" xfId="0" applyNumberFormat="1" applyFont="1" applyFill="1" applyAlignment="1"/>
    <xf numFmtId="10" fontId="7" fillId="0" borderId="0" xfId="0" applyNumberFormat="1" applyFont="1" applyFill="1" applyAlignment="1"/>
    <xf numFmtId="0" fontId="7" fillId="0" borderId="0" xfId="0" applyFont="1" applyFill="1" applyAlignment="1">
      <alignment vertical="center" wrapText="1"/>
    </xf>
    <xf numFmtId="0" fontId="15" fillId="0" borderId="0" xfId="0" applyFont="1" applyFill="1">
      <alignment vertical="center"/>
    </xf>
    <xf numFmtId="177" fontId="0" fillId="0" borderId="0" xfId="0" applyNumberFormat="1" applyFill="1">
      <alignment vertical="center"/>
    </xf>
    <xf numFmtId="0" fontId="0" fillId="0" borderId="7" xfId="0" applyFont="1" applyFill="1" applyBorder="1" applyAlignment="1">
      <alignment vertical="center"/>
    </xf>
    <xf numFmtId="0" fontId="11" fillId="0" borderId="1" xfId="0" applyFont="1" applyFill="1" applyBorder="1">
      <alignment vertical="center"/>
    </xf>
    <xf numFmtId="183" fontId="11" fillId="0" borderId="1" xfId="0" applyNumberFormat="1" applyFont="1" applyFill="1" applyBorder="1" applyAlignment="1">
      <alignment horizontal="right" vertical="center"/>
    </xf>
    <xf numFmtId="0" fontId="0" fillId="0" borderId="1" xfId="0" applyFont="1" applyFill="1" applyBorder="1">
      <alignment vertical="center"/>
    </xf>
    <xf numFmtId="183" fontId="0" fillId="0" borderId="1" xfId="0" applyNumberFormat="1" applyFont="1" applyFill="1" applyBorder="1" applyAlignment="1">
      <alignment horizontal="right" vertical="center"/>
    </xf>
    <xf numFmtId="49" fontId="0" fillId="0" borderId="1" xfId="0" applyNumberFormat="1" applyFont="1" applyFill="1" applyBorder="1" applyAlignment="1">
      <alignment horizontal="right" vertical="center"/>
    </xf>
    <xf numFmtId="0" fontId="0" fillId="0" borderId="0" xfId="0" applyFill="1" applyAlignment="1">
      <alignment horizontal="right" vertical="center"/>
    </xf>
    <xf numFmtId="177" fontId="0" fillId="0" borderId="0" xfId="0" applyNumberFormat="1" applyFont="1" applyFill="1">
      <alignment vertical="center"/>
    </xf>
    <xf numFmtId="0" fontId="7" fillId="0" borderId="0" xfId="0" applyFont="1" applyFill="1">
      <alignment vertical="center"/>
    </xf>
    <xf numFmtId="0" fontId="7" fillId="0" borderId="0" xfId="0" applyFont="1" applyFill="1" applyBorder="1">
      <alignment vertical="center"/>
    </xf>
    <xf numFmtId="0" fontId="0" fillId="0" borderId="0" xfId="0" applyFill="1" applyAlignment="1">
      <alignment vertical="center" wrapText="1"/>
    </xf>
    <xf numFmtId="10" fontId="0" fillId="0" borderId="0" xfId="0" applyNumberFormat="1" applyFill="1">
      <alignment vertical="center"/>
    </xf>
    <xf numFmtId="0" fontId="0" fillId="0" borderId="0" xfId="0" applyFont="1" applyFill="1" applyBorder="1" applyAlignment="1">
      <alignment vertical="center" wrapText="1"/>
    </xf>
    <xf numFmtId="0" fontId="0" fillId="0" borderId="0" xfId="0" applyFont="1" applyFill="1" applyBorder="1">
      <alignment vertical="center"/>
    </xf>
    <xf numFmtId="0" fontId="0" fillId="0" borderId="0" xfId="0" applyFont="1" applyFill="1" applyBorder="1" applyAlignment="1">
      <alignment horizontal="center" vertical="center"/>
    </xf>
    <xf numFmtId="10" fontId="11" fillId="0" borderId="1" xfId="0" applyNumberFormat="1" applyFont="1" applyFill="1" applyBorder="1" applyAlignment="1">
      <alignment horizontal="center" vertical="center"/>
    </xf>
    <xf numFmtId="177" fontId="0" fillId="0" borderId="1" xfId="0" applyNumberFormat="1" applyFont="1" applyFill="1" applyBorder="1">
      <alignment vertical="center"/>
    </xf>
    <xf numFmtId="10" fontId="0" fillId="0" borderId="1" xfId="0" applyNumberFormat="1" applyFont="1" applyFill="1" applyBorder="1">
      <alignment vertical="center"/>
    </xf>
    <xf numFmtId="0" fontId="11" fillId="0" borderId="1" xfId="0" applyFont="1" applyFill="1" applyBorder="1" applyAlignment="1">
      <alignment horizontal="left" vertical="center" wrapText="1"/>
    </xf>
    <xf numFmtId="177" fontId="11" fillId="0" borderId="1" xfId="0" applyNumberFormat="1" applyFont="1" applyFill="1" applyBorder="1">
      <alignment vertical="center"/>
    </xf>
    <xf numFmtId="10" fontId="0" fillId="0" borderId="0" xfId="0" applyNumberFormat="1" applyFont="1" applyFill="1">
      <alignment vertical="center"/>
    </xf>
    <xf numFmtId="0" fontId="22" fillId="0" borderId="0" xfId="0" applyFont="1">
      <alignment vertical="center"/>
    </xf>
    <xf numFmtId="0" fontId="23" fillId="0" borderId="0" xfId="0" applyFont="1" applyAlignment="1">
      <alignment horizontal="center" vertical="center"/>
    </xf>
    <xf numFmtId="49" fontId="22" fillId="0" borderId="0" xfId="0" applyNumberFormat="1" applyFont="1" applyAlignment="1">
      <alignment horizontal="center" vertical="center"/>
    </xf>
    <xf numFmtId="0" fontId="22" fillId="0" borderId="0" xfId="0" applyFont="1" applyAlignment="1">
      <alignment vertical="center"/>
    </xf>
    <xf numFmtId="0" fontId="24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 2" xfId="49"/>
    <cellStyle name="常规_2016年草案(国资预算定稿)" xfId="50"/>
    <cellStyle name="千位分隔[0]_2013年国有资本经营预算草案0107" xfId="51"/>
    <cellStyle name="常规_Sheet1_Sheet3_2016年草案(国资预算定稿)" xfId="52"/>
    <cellStyle name="常规_2013年国有资本经营预算草案0107" xfId="53"/>
    <cellStyle name="常规_Sheet1_1" xfId="54"/>
    <cellStyle name="样式 1" xfId="55"/>
    <cellStyle name="常规 5" xfId="56"/>
  </cellStyles>
  <tableStyles count="0" defaultTableStyle="TableStyleMedium9" defaultPivotStyle="PivotStyleLight16"/>
  <colors>
    <mruColors>
      <color rgb="00FFFFFF"/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tyles" Target="styles.xml"/><Relationship Id="rId11" Type="http://schemas.openxmlformats.org/officeDocument/2006/relationships/sharedStrings" Target="sharedString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5:M11"/>
  <sheetViews>
    <sheetView workbookViewId="0">
      <selection activeCell="R6" sqref="R6"/>
    </sheetView>
  </sheetViews>
  <sheetFormatPr defaultColWidth="9" defaultRowHeight="14.25"/>
  <cols>
    <col min="3" max="3" width="16" customWidth="1"/>
  </cols>
  <sheetData>
    <row r="5" ht="48" customHeight="1"/>
    <row r="6" ht="88.5" customHeight="1" spans="1:13">
      <c r="A6" s="203" t="s">
        <v>0</v>
      </c>
      <c r="B6" s="203"/>
      <c r="C6" s="203"/>
      <c r="D6" s="203"/>
      <c r="E6" s="203"/>
      <c r="F6" s="203"/>
      <c r="G6" s="203"/>
      <c r="H6" s="203"/>
      <c r="I6" s="203"/>
      <c r="J6" s="203"/>
      <c r="K6" s="203"/>
      <c r="L6" s="203"/>
      <c r="M6" s="203"/>
    </row>
    <row r="9" ht="27" customHeight="1" spans="4:9">
      <c r="D9" s="204" t="s">
        <v>1</v>
      </c>
      <c r="E9" s="204"/>
      <c r="F9" s="204"/>
      <c r="G9" s="204"/>
      <c r="H9" s="204"/>
      <c r="I9" s="204"/>
    </row>
    <row r="10" ht="18" customHeight="1"/>
    <row r="11" ht="61.5" customHeight="1"/>
  </sheetData>
  <mergeCells count="2">
    <mergeCell ref="A6:M6"/>
    <mergeCell ref="D9:I9"/>
  </mergeCells>
  <printOptions horizontalCentered="1"/>
  <pageMargins left="0.75" right="0.259027777777778" top="0.979166666666667" bottom="0.979166666666667" header="0.509027777777778" footer="0.509027777777778"/>
  <pageSetup paperSize="9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"/>
  <sheetViews>
    <sheetView workbookViewId="0">
      <selection activeCell="L18" sqref="L18"/>
    </sheetView>
  </sheetViews>
  <sheetFormatPr defaultColWidth="9" defaultRowHeight="14.25" outlineLevelCol="4"/>
  <cols>
    <col min="1" max="1" width="73.125" customWidth="1"/>
    <col min="2" max="2" width="13.25" customWidth="1"/>
    <col min="5" max="5" width="11.25"/>
  </cols>
  <sheetData>
    <row r="1" ht="53" customHeight="1" spans="1:5">
      <c r="A1" s="200" t="s">
        <v>2</v>
      </c>
      <c r="B1" s="200"/>
      <c r="C1" s="200"/>
      <c r="D1" s="200"/>
      <c r="E1" s="200"/>
    </row>
    <row r="2" ht="45" customHeight="1"/>
    <row r="3" s="199" customFormat="1" ht="30" customHeight="1" spans="1:5">
      <c r="A3" s="199" t="s">
        <v>3</v>
      </c>
      <c r="B3" s="199" t="s">
        <v>4</v>
      </c>
      <c r="E3" s="201" t="s">
        <v>5</v>
      </c>
    </row>
    <row r="4" s="199" customFormat="1" ht="30" customHeight="1" spans="1:5">
      <c r="A4" s="199" t="s">
        <v>6</v>
      </c>
      <c r="B4" s="199" t="s">
        <v>4</v>
      </c>
      <c r="E4" s="201" t="s">
        <v>7</v>
      </c>
    </row>
    <row r="5" s="199" customFormat="1" ht="30" customHeight="1" spans="1:5">
      <c r="A5" s="199" t="s">
        <v>8</v>
      </c>
      <c r="B5" s="199" t="s">
        <v>4</v>
      </c>
      <c r="E5" s="201" t="s">
        <v>9</v>
      </c>
    </row>
    <row r="6" s="199" customFormat="1" ht="30" customHeight="1" spans="1:5">
      <c r="A6" s="199" t="s">
        <v>10</v>
      </c>
      <c r="B6" s="199" t="s">
        <v>4</v>
      </c>
      <c r="C6" s="202"/>
      <c r="D6" s="202"/>
      <c r="E6" s="201" t="s">
        <v>11</v>
      </c>
    </row>
    <row r="7" ht="32.1" customHeight="1" spans="1:5">
      <c r="A7" s="199" t="s">
        <v>12</v>
      </c>
      <c r="B7" s="199" t="s">
        <v>13</v>
      </c>
      <c r="D7" s="199"/>
      <c r="E7" s="201" t="s">
        <v>14</v>
      </c>
    </row>
    <row r="8" ht="34" customHeight="1" spans="1:5">
      <c r="A8" s="199" t="s">
        <v>15</v>
      </c>
      <c r="B8" s="199" t="s">
        <v>13</v>
      </c>
      <c r="D8" s="199"/>
      <c r="E8" s="201" t="s">
        <v>16</v>
      </c>
    </row>
    <row r="9" ht="29" customHeight="1" spans="1:5">
      <c r="A9" s="199" t="s">
        <v>17</v>
      </c>
      <c r="B9" s="199" t="s">
        <v>13</v>
      </c>
      <c r="D9" s="199"/>
      <c r="E9" s="201" t="s">
        <v>18</v>
      </c>
    </row>
  </sheetData>
  <mergeCells count="1">
    <mergeCell ref="A1:E1"/>
  </mergeCells>
  <printOptions horizontalCentered="1"/>
  <pageMargins left="0.75" right="0.26875" top="0.979166666666667" bottom="0.979166666666667" header="0.509027777777778" footer="0.509027777777778"/>
  <pageSetup paperSize="9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E84"/>
  <sheetViews>
    <sheetView showZeros="0" tabSelected="1" zoomScale="85" zoomScaleNormal="85" workbookViewId="0">
      <pane ySplit="3" topLeftCell="A4" activePane="bottomLeft" state="frozen"/>
      <selection/>
      <selection pane="bottomLeft" activeCell="A25" sqref="A25"/>
    </sheetView>
  </sheetViews>
  <sheetFormatPr defaultColWidth="9" defaultRowHeight="14.25" outlineLevelCol="4"/>
  <cols>
    <col min="1" max="1" width="58.5916666666667" style="188" customWidth="1"/>
    <col min="2" max="2" width="17.625" style="145" customWidth="1"/>
    <col min="3" max="3" width="17.625" style="137" customWidth="1"/>
    <col min="4" max="4" width="17.625" style="145" customWidth="1"/>
    <col min="5" max="5" width="17.625" style="189" customWidth="1"/>
    <col min="6" max="16384" width="9" style="145"/>
  </cols>
  <sheetData>
    <row r="1" s="145" customFormat="1" ht="35" customHeight="1" spans="1:5">
      <c r="A1" s="82" t="s">
        <v>3</v>
      </c>
      <c r="B1" s="82"/>
      <c r="C1" s="82"/>
      <c r="D1" s="82"/>
      <c r="E1" s="82"/>
    </row>
    <row r="2" s="145" customFormat="1" ht="21.75" customHeight="1" spans="1:5">
      <c r="A2" s="190" t="s">
        <v>19</v>
      </c>
      <c r="B2" s="191"/>
      <c r="C2" s="191"/>
      <c r="D2" s="192"/>
      <c r="E2" s="192" t="s">
        <v>20</v>
      </c>
    </row>
    <row r="3" s="186" customFormat="1" ht="40" customHeight="1" spans="1:5">
      <c r="A3" s="108" t="s">
        <v>21</v>
      </c>
      <c r="B3" s="108" t="s">
        <v>22</v>
      </c>
      <c r="C3" s="108" t="s">
        <v>23</v>
      </c>
      <c r="D3" s="85" t="s">
        <v>24</v>
      </c>
      <c r="E3" s="193" t="s">
        <v>25</v>
      </c>
    </row>
    <row r="4" s="186" customFormat="1" ht="21.75" customHeight="1" spans="1:5">
      <c r="A4" s="123" t="s">
        <v>26</v>
      </c>
      <c r="B4" s="94">
        <v>66150</v>
      </c>
      <c r="C4" s="94">
        <v>62030</v>
      </c>
      <c r="D4" s="194">
        <f t="shared" ref="D4:D27" si="0">C4-B4</f>
        <v>-4120</v>
      </c>
      <c r="E4" s="195">
        <f t="shared" ref="E4:E17" si="1">D4/B4</f>
        <v>-0.0622826908541194</v>
      </c>
    </row>
    <row r="5" s="186" customFormat="1" ht="21.75" customHeight="1" spans="1:5">
      <c r="A5" s="123" t="s">
        <v>27</v>
      </c>
      <c r="B5" s="94">
        <f>SUM(B6,B13,B42)</f>
        <v>290240</v>
      </c>
      <c r="C5" s="94">
        <f>SUM(C6,C13,C42)</f>
        <v>340393</v>
      </c>
      <c r="D5" s="194">
        <f t="shared" si="0"/>
        <v>50153</v>
      </c>
      <c r="E5" s="195">
        <f t="shared" si="1"/>
        <v>0.172798373759647</v>
      </c>
    </row>
    <row r="6" s="186" customFormat="1" ht="21.75" customHeight="1" spans="1:5">
      <c r="A6" s="123" t="s">
        <v>28</v>
      </c>
      <c r="B6" s="94">
        <f>SUM(B7:B12)</f>
        <v>9061</v>
      </c>
      <c r="C6" s="94">
        <f>SUM(C7:C12)</f>
        <v>9061</v>
      </c>
      <c r="D6" s="194">
        <f t="shared" si="0"/>
        <v>0</v>
      </c>
      <c r="E6" s="195">
        <f t="shared" si="1"/>
        <v>0</v>
      </c>
    </row>
    <row r="7" s="186" customFormat="1" ht="21.75" customHeight="1" spans="1:5">
      <c r="A7" s="123" t="s">
        <v>29</v>
      </c>
      <c r="B7" s="94">
        <v>1247</v>
      </c>
      <c r="C7" s="94">
        <v>1247</v>
      </c>
      <c r="D7" s="194">
        <f t="shared" si="0"/>
        <v>0</v>
      </c>
      <c r="E7" s="195">
        <f t="shared" si="1"/>
        <v>0</v>
      </c>
    </row>
    <row r="8" s="186" customFormat="1" ht="21.75" customHeight="1" spans="1:5">
      <c r="A8" s="123" t="s">
        <v>30</v>
      </c>
      <c r="B8" s="94">
        <v>650</v>
      </c>
      <c r="C8" s="94">
        <v>650</v>
      </c>
      <c r="D8" s="194">
        <f t="shared" si="0"/>
        <v>0</v>
      </c>
      <c r="E8" s="195">
        <f t="shared" si="1"/>
        <v>0</v>
      </c>
    </row>
    <row r="9" s="186" customFormat="1" ht="21.75" customHeight="1" spans="1:5">
      <c r="A9" s="123" t="s">
        <v>31</v>
      </c>
      <c r="B9" s="94">
        <v>4119</v>
      </c>
      <c r="C9" s="94">
        <v>4119</v>
      </c>
      <c r="D9" s="194">
        <f t="shared" si="0"/>
        <v>0</v>
      </c>
      <c r="E9" s="195">
        <f t="shared" si="1"/>
        <v>0</v>
      </c>
    </row>
    <row r="10" s="186" customFormat="1" ht="21.75" customHeight="1" spans="1:5">
      <c r="A10" s="123" t="s">
        <v>32</v>
      </c>
      <c r="B10" s="94">
        <v>312</v>
      </c>
      <c r="C10" s="94">
        <v>312</v>
      </c>
      <c r="D10" s="194">
        <f t="shared" si="0"/>
        <v>0</v>
      </c>
      <c r="E10" s="195">
        <f t="shared" si="1"/>
        <v>0</v>
      </c>
    </row>
    <row r="11" s="186" customFormat="1" ht="21.75" customHeight="1" spans="1:5">
      <c r="A11" s="123" t="s">
        <v>33</v>
      </c>
      <c r="B11" s="94">
        <v>632</v>
      </c>
      <c r="C11" s="94">
        <v>632</v>
      </c>
      <c r="D11" s="194">
        <f t="shared" si="0"/>
        <v>0</v>
      </c>
      <c r="E11" s="195">
        <f t="shared" si="1"/>
        <v>0</v>
      </c>
    </row>
    <row r="12" s="186" customFormat="1" ht="21.75" customHeight="1" spans="1:5">
      <c r="A12" s="123" t="s">
        <v>34</v>
      </c>
      <c r="B12" s="94">
        <v>2101</v>
      </c>
      <c r="C12" s="94">
        <v>2101</v>
      </c>
      <c r="D12" s="194">
        <f t="shared" si="0"/>
        <v>0</v>
      </c>
      <c r="E12" s="195">
        <f t="shared" si="1"/>
        <v>0</v>
      </c>
    </row>
    <row r="13" s="186" customFormat="1" ht="21.75" customHeight="1" spans="1:5">
      <c r="A13" s="123" t="s">
        <v>35</v>
      </c>
      <c r="B13" s="94">
        <f>SUM(B14:B41)</f>
        <v>258337</v>
      </c>
      <c r="C13" s="94">
        <f>SUM(C14:C41)</f>
        <v>293653</v>
      </c>
      <c r="D13" s="194">
        <f t="shared" si="0"/>
        <v>35316</v>
      </c>
      <c r="E13" s="195">
        <f t="shared" si="1"/>
        <v>0.136705156442941</v>
      </c>
    </row>
    <row r="14" s="186" customFormat="1" ht="21.75" customHeight="1" spans="1:5">
      <c r="A14" s="123" t="s">
        <v>36</v>
      </c>
      <c r="B14" s="94">
        <v>1947</v>
      </c>
      <c r="C14" s="94">
        <v>1947</v>
      </c>
      <c r="D14" s="194">
        <f t="shared" si="0"/>
        <v>0</v>
      </c>
      <c r="E14" s="195">
        <f t="shared" si="1"/>
        <v>0</v>
      </c>
    </row>
    <row r="15" s="186" customFormat="1" ht="21.75" customHeight="1" spans="1:5">
      <c r="A15" s="123" t="s">
        <v>37</v>
      </c>
      <c r="B15" s="94">
        <v>78688</v>
      </c>
      <c r="C15" s="94">
        <v>78688</v>
      </c>
      <c r="D15" s="194">
        <f t="shared" si="0"/>
        <v>0</v>
      </c>
      <c r="E15" s="195">
        <f t="shared" si="1"/>
        <v>0</v>
      </c>
    </row>
    <row r="16" s="186" customFormat="1" ht="21.75" customHeight="1" spans="1:5">
      <c r="A16" s="123" t="s">
        <v>38</v>
      </c>
      <c r="B16" s="94">
        <v>26683</v>
      </c>
      <c r="C16" s="94">
        <v>29376</v>
      </c>
      <c r="D16" s="194">
        <f t="shared" si="0"/>
        <v>2693</v>
      </c>
      <c r="E16" s="195">
        <f t="shared" si="1"/>
        <v>0.100925683019151</v>
      </c>
    </row>
    <row r="17" s="186" customFormat="1" ht="21.75" customHeight="1" spans="1:5">
      <c r="A17" s="123" t="s">
        <v>39</v>
      </c>
      <c r="B17" s="94">
        <v>1938</v>
      </c>
      <c r="C17" s="94">
        <v>2985</v>
      </c>
      <c r="D17" s="194">
        <f t="shared" si="0"/>
        <v>1047</v>
      </c>
      <c r="E17" s="195">
        <f t="shared" si="1"/>
        <v>0.540247678018576</v>
      </c>
    </row>
    <row r="18" s="186" customFormat="1" ht="21.75" customHeight="1" spans="1:5">
      <c r="A18" s="123" t="s">
        <v>40</v>
      </c>
      <c r="B18" s="94"/>
      <c r="C18" s="94"/>
      <c r="D18" s="194">
        <f t="shared" si="0"/>
        <v>0</v>
      </c>
      <c r="E18" s="195"/>
    </row>
    <row r="19" s="186" customFormat="1" ht="21.75" customHeight="1" spans="1:5">
      <c r="A19" s="123" t="s">
        <v>41</v>
      </c>
      <c r="B19" s="94"/>
      <c r="C19" s="94"/>
      <c r="D19" s="194">
        <f t="shared" si="0"/>
        <v>0</v>
      </c>
      <c r="E19" s="195"/>
    </row>
    <row r="20" s="186" customFormat="1" ht="21.75" customHeight="1" spans="1:5">
      <c r="A20" s="123" t="s">
        <v>42</v>
      </c>
      <c r="B20" s="94">
        <v>3047</v>
      </c>
      <c r="C20" s="94">
        <v>3463</v>
      </c>
      <c r="D20" s="194">
        <f t="shared" si="0"/>
        <v>416</v>
      </c>
      <c r="E20" s="195">
        <f t="shared" ref="E20:E23" si="2">D20/B20</f>
        <v>0.136527732195602</v>
      </c>
    </row>
    <row r="21" s="186" customFormat="1" ht="21.75" customHeight="1" spans="1:5">
      <c r="A21" s="123" t="s">
        <v>43</v>
      </c>
      <c r="B21" s="94">
        <v>3435</v>
      </c>
      <c r="C21" s="94">
        <v>3435</v>
      </c>
      <c r="D21" s="194">
        <f t="shared" si="0"/>
        <v>0</v>
      </c>
      <c r="E21" s="195">
        <f t="shared" si="2"/>
        <v>0</v>
      </c>
    </row>
    <row r="22" s="186" customFormat="1" ht="21.75" customHeight="1" spans="1:5">
      <c r="A22" s="123" t="s">
        <v>44</v>
      </c>
      <c r="B22" s="94">
        <v>26307</v>
      </c>
      <c r="C22" s="94">
        <v>26307</v>
      </c>
      <c r="D22" s="194">
        <f t="shared" si="0"/>
        <v>0</v>
      </c>
      <c r="E22" s="195">
        <f t="shared" si="2"/>
        <v>0</v>
      </c>
    </row>
    <row r="23" s="186" customFormat="1" ht="21.75" customHeight="1" spans="1:5">
      <c r="A23" s="123" t="s">
        <v>45</v>
      </c>
      <c r="B23" s="94">
        <v>1859</v>
      </c>
      <c r="C23" s="94">
        <v>3586</v>
      </c>
      <c r="D23" s="194">
        <f t="shared" si="0"/>
        <v>1727</v>
      </c>
      <c r="E23" s="195">
        <f t="shared" si="2"/>
        <v>0.928994082840237</v>
      </c>
    </row>
    <row r="24" s="186" customFormat="1" ht="21.75" customHeight="1" spans="1:5">
      <c r="A24" s="123" t="s">
        <v>46</v>
      </c>
      <c r="B24" s="94"/>
      <c r="C24" s="94"/>
      <c r="D24" s="194">
        <f t="shared" si="0"/>
        <v>0</v>
      </c>
      <c r="E24" s="195"/>
    </row>
    <row r="25" s="186" customFormat="1" ht="21.75" customHeight="1" spans="1:5">
      <c r="A25" s="123" t="s">
        <v>47</v>
      </c>
      <c r="B25" s="94">
        <v>17935</v>
      </c>
      <c r="C25" s="94">
        <v>22500</v>
      </c>
      <c r="D25" s="194">
        <f t="shared" si="0"/>
        <v>4565</v>
      </c>
      <c r="E25" s="195">
        <f t="shared" ref="E25:E27" si="3">D25/B25</f>
        <v>0.254530248118205</v>
      </c>
    </row>
    <row r="26" s="187" customFormat="1" ht="21.75" customHeight="1" spans="1:5">
      <c r="A26" s="123" t="s">
        <v>48</v>
      </c>
      <c r="B26" s="94">
        <v>1698</v>
      </c>
      <c r="C26" s="94">
        <v>1779</v>
      </c>
      <c r="D26" s="194">
        <f t="shared" si="0"/>
        <v>81</v>
      </c>
      <c r="E26" s="195">
        <f t="shared" si="3"/>
        <v>0.0477031802120141</v>
      </c>
    </row>
    <row r="27" s="186" customFormat="1" ht="21.75" customHeight="1" spans="1:5">
      <c r="A27" s="123" t="s">
        <v>49</v>
      </c>
      <c r="B27" s="94">
        <v>18600</v>
      </c>
      <c r="C27" s="94">
        <v>21987</v>
      </c>
      <c r="D27" s="194">
        <f t="shared" si="0"/>
        <v>3387</v>
      </c>
      <c r="E27" s="195">
        <f t="shared" si="3"/>
        <v>0.182096774193548</v>
      </c>
    </row>
    <row r="28" s="186" customFormat="1" ht="21.75" customHeight="1" spans="1:5">
      <c r="A28" s="123" t="s">
        <v>50</v>
      </c>
      <c r="B28" s="94"/>
      <c r="C28" s="94">
        <v>10</v>
      </c>
      <c r="D28" s="194"/>
      <c r="E28" s="195"/>
    </row>
    <row r="29" s="186" customFormat="1" ht="21.75" customHeight="1" spans="1:5">
      <c r="A29" s="123" t="s">
        <v>51</v>
      </c>
      <c r="B29" s="94">
        <v>843</v>
      </c>
      <c r="C29" s="94">
        <v>900</v>
      </c>
      <c r="D29" s="194">
        <f t="shared" ref="D29:D37" si="4">C29-B29</f>
        <v>57</v>
      </c>
      <c r="E29" s="195">
        <f t="shared" ref="E29:E35" si="5">D29/B29</f>
        <v>0.0676156583629893</v>
      </c>
    </row>
    <row r="30" s="186" customFormat="1" ht="21.75" customHeight="1" spans="1:5">
      <c r="A30" s="123" t="s">
        <v>52</v>
      </c>
      <c r="B30" s="94">
        <v>46043</v>
      </c>
      <c r="C30" s="94">
        <v>58372</v>
      </c>
      <c r="D30" s="194">
        <f t="shared" si="4"/>
        <v>12329</v>
      </c>
      <c r="E30" s="195">
        <f t="shared" si="5"/>
        <v>0.26777143105358</v>
      </c>
    </row>
    <row r="31" s="186" customFormat="1" ht="21.75" customHeight="1" spans="1:5">
      <c r="A31" s="123" t="s">
        <v>53</v>
      </c>
      <c r="B31" s="94">
        <v>13438</v>
      </c>
      <c r="C31" s="94">
        <v>13998</v>
      </c>
      <c r="D31" s="194">
        <f t="shared" si="4"/>
        <v>560</v>
      </c>
      <c r="E31" s="195">
        <f t="shared" si="5"/>
        <v>0.0416728679863075</v>
      </c>
    </row>
    <row r="32" s="186" customFormat="1" ht="21.75" customHeight="1" spans="1:5">
      <c r="A32" s="123" t="s">
        <v>54</v>
      </c>
      <c r="B32" s="94">
        <v>416</v>
      </c>
      <c r="C32" s="94">
        <v>583</v>
      </c>
      <c r="D32" s="194">
        <f t="shared" si="4"/>
        <v>167</v>
      </c>
      <c r="E32" s="195">
        <f t="shared" si="5"/>
        <v>0.401442307692308</v>
      </c>
    </row>
    <row r="33" s="186" customFormat="1" ht="21.75" customHeight="1" spans="1:5">
      <c r="A33" s="123" t="s">
        <v>55</v>
      </c>
      <c r="B33" s="94">
        <v>12920</v>
      </c>
      <c r="C33" s="94">
        <v>17686</v>
      </c>
      <c r="D33" s="194">
        <f t="shared" si="4"/>
        <v>4766</v>
      </c>
      <c r="E33" s="195">
        <f t="shared" si="5"/>
        <v>0.368885448916409</v>
      </c>
    </row>
    <row r="34" s="186" customFormat="1" ht="21.75" customHeight="1" spans="1:5">
      <c r="A34" s="123" t="s">
        <v>56</v>
      </c>
      <c r="B34" s="94">
        <v>938</v>
      </c>
      <c r="C34" s="94">
        <v>1406</v>
      </c>
      <c r="D34" s="194">
        <f t="shared" si="4"/>
        <v>468</v>
      </c>
      <c r="E34" s="195">
        <f t="shared" si="5"/>
        <v>0.498933901918977</v>
      </c>
    </row>
    <row r="35" s="186" customFormat="1" ht="21.75" customHeight="1" spans="1:5">
      <c r="A35" s="123" t="s">
        <v>57</v>
      </c>
      <c r="B35" s="94">
        <v>540</v>
      </c>
      <c r="C35" s="94">
        <v>2129</v>
      </c>
      <c r="D35" s="194">
        <f t="shared" si="4"/>
        <v>1589</v>
      </c>
      <c r="E35" s="195">
        <f t="shared" si="5"/>
        <v>2.94259259259259</v>
      </c>
    </row>
    <row r="36" s="186" customFormat="1" ht="21.75" customHeight="1" spans="1:5">
      <c r="A36" s="123" t="s">
        <v>58</v>
      </c>
      <c r="B36" s="94"/>
      <c r="C36" s="94">
        <v>347</v>
      </c>
      <c r="D36" s="194">
        <f t="shared" si="4"/>
        <v>347</v>
      </c>
      <c r="E36" s="195"/>
    </row>
    <row r="37" s="186" customFormat="1" ht="21.75" customHeight="1" spans="1:5">
      <c r="A37" s="123" t="s">
        <v>59</v>
      </c>
      <c r="B37" s="94"/>
      <c r="C37" s="94"/>
      <c r="D37" s="194">
        <f t="shared" si="4"/>
        <v>0</v>
      </c>
      <c r="E37" s="195"/>
    </row>
    <row r="38" s="186" customFormat="1" ht="21.75" customHeight="1" spans="1:5">
      <c r="A38" s="123" t="s">
        <v>60</v>
      </c>
      <c r="B38" s="94"/>
      <c r="C38" s="94"/>
      <c r="D38" s="194"/>
      <c r="E38" s="195"/>
    </row>
    <row r="39" s="186" customFormat="1" ht="21.75" customHeight="1" spans="1:5">
      <c r="A39" s="123" t="s">
        <v>61</v>
      </c>
      <c r="B39" s="94"/>
      <c r="C39" s="94"/>
      <c r="D39" s="194"/>
      <c r="E39" s="195"/>
    </row>
    <row r="40" s="186" customFormat="1" ht="21.75" customHeight="1" spans="1:5">
      <c r="A40" s="123" t="s">
        <v>62</v>
      </c>
      <c r="B40" s="94"/>
      <c r="C40" s="94"/>
      <c r="D40" s="194"/>
      <c r="E40" s="195"/>
    </row>
    <row r="41" s="186" customFormat="1" ht="21.75" customHeight="1" spans="1:5">
      <c r="A41" s="123" t="s">
        <v>63</v>
      </c>
      <c r="B41" s="94">
        <v>1062</v>
      </c>
      <c r="C41" s="94">
        <v>2169</v>
      </c>
      <c r="D41" s="194">
        <f t="shared" ref="D41:D76" si="6">C41-B41</f>
        <v>1107</v>
      </c>
      <c r="E41" s="195">
        <f t="shared" ref="E38:E43" si="7">D41/B41</f>
        <v>1.04237288135593</v>
      </c>
    </row>
    <row r="42" s="186" customFormat="1" ht="21.75" customHeight="1" spans="1:5">
      <c r="A42" s="123" t="s">
        <v>64</v>
      </c>
      <c r="B42" s="94">
        <f>SUM(B43:B62)</f>
        <v>22842</v>
      </c>
      <c r="C42" s="94">
        <f>SUM(C43:C62)</f>
        <v>37679</v>
      </c>
      <c r="D42" s="94">
        <f>SUM(D43:D62)</f>
        <v>14837</v>
      </c>
      <c r="E42" s="195">
        <f t="shared" si="7"/>
        <v>0.649549076263024</v>
      </c>
    </row>
    <row r="43" s="186" customFormat="1" ht="21.75" customHeight="1" spans="1:5">
      <c r="A43" s="123" t="s">
        <v>65</v>
      </c>
      <c r="B43" s="94">
        <v>151</v>
      </c>
      <c r="C43" s="94">
        <v>296</v>
      </c>
      <c r="D43" s="194">
        <f t="shared" si="6"/>
        <v>145</v>
      </c>
      <c r="E43" s="195">
        <f t="shared" si="7"/>
        <v>0.960264900662252</v>
      </c>
    </row>
    <row r="44" s="186" customFormat="1" ht="21.75" customHeight="1" spans="1:5">
      <c r="A44" s="123" t="s">
        <v>66</v>
      </c>
      <c r="B44" s="94"/>
      <c r="C44" s="94"/>
      <c r="D44" s="194"/>
      <c r="E44" s="195"/>
    </row>
    <row r="45" s="186" customFormat="1" ht="21.75" customHeight="1" spans="1:5">
      <c r="A45" s="123" t="s">
        <v>67</v>
      </c>
      <c r="B45" s="94"/>
      <c r="C45" s="94"/>
      <c r="D45" s="194">
        <f t="shared" si="6"/>
        <v>0</v>
      </c>
      <c r="E45" s="195"/>
    </row>
    <row r="46" s="186" customFormat="1" ht="21.75" customHeight="1" spans="1:5">
      <c r="A46" s="123" t="s">
        <v>68</v>
      </c>
      <c r="B46" s="94"/>
      <c r="C46" s="94"/>
      <c r="D46" s="194">
        <f t="shared" si="6"/>
        <v>0</v>
      </c>
      <c r="E46" s="195"/>
    </row>
    <row r="47" s="186" customFormat="1" ht="21.75" customHeight="1" spans="1:5">
      <c r="A47" s="123" t="s">
        <v>69</v>
      </c>
      <c r="B47" s="94"/>
      <c r="C47" s="94"/>
      <c r="D47" s="194">
        <f t="shared" si="6"/>
        <v>0</v>
      </c>
      <c r="E47" s="195"/>
    </row>
    <row r="48" s="186" customFormat="1" ht="21.75" customHeight="1" spans="1:5">
      <c r="A48" s="123" t="s">
        <v>70</v>
      </c>
      <c r="B48" s="94">
        <v>300</v>
      </c>
      <c r="C48" s="94">
        <v>430</v>
      </c>
      <c r="D48" s="194">
        <f t="shared" si="6"/>
        <v>130</v>
      </c>
      <c r="E48" s="195"/>
    </row>
    <row r="49" s="186" customFormat="1" ht="21.75" customHeight="1" spans="1:5">
      <c r="A49" s="123" t="s">
        <v>71</v>
      </c>
      <c r="B49" s="94">
        <v>105</v>
      </c>
      <c r="C49" s="94">
        <v>1175</v>
      </c>
      <c r="D49" s="194">
        <f t="shared" si="6"/>
        <v>1070</v>
      </c>
      <c r="E49" s="195">
        <f t="shared" ref="E49:E53" si="8">D49/B49</f>
        <v>10.1904761904762</v>
      </c>
    </row>
    <row r="50" s="186" customFormat="1" ht="21.75" customHeight="1" spans="1:5">
      <c r="A50" s="123" t="s">
        <v>72</v>
      </c>
      <c r="B50" s="94">
        <v>569</v>
      </c>
      <c r="C50" s="94">
        <v>642</v>
      </c>
      <c r="D50" s="194">
        <f t="shared" si="6"/>
        <v>73</v>
      </c>
      <c r="E50" s="195">
        <f t="shared" si="8"/>
        <v>0.12829525483304</v>
      </c>
    </row>
    <row r="51" s="186" customFormat="1" ht="21.75" customHeight="1" spans="1:5">
      <c r="A51" s="123" t="s">
        <v>73</v>
      </c>
      <c r="B51" s="94">
        <v>393</v>
      </c>
      <c r="C51" s="94">
        <v>952</v>
      </c>
      <c r="D51" s="194">
        <f t="shared" si="6"/>
        <v>559</v>
      </c>
      <c r="E51" s="195">
        <f t="shared" si="8"/>
        <v>1.42239185750636</v>
      </c>
    </row>
    <row r="52" s="186" customFormat="1" ht="21.75" customHeight="1" spans="1:5">
      <c r="A52" s="123" t="s">
        <v>74</v>
      </c>
      <c r="B52" s="94"/>
      <c r="C52" s="94">
        <v>122</v>
      </c>
      <c r="D52" s="194">
        <f t="shared" si="6"/>
        <v>122</v>
      </c>
      <c r="E52" s="195"/>
    </row>
    <row r="53" s="186" customFormat="1" ht="21.75" customHeight="1" spans="1:5">
      <c r="A53" s="123" t="s">
        <v>75</v>
      </c>
      <c r="B53" s="94">
        <v>21031</v>
      </c>
      <c r="C53" s="94">
        <v>24646</v>
      </c>
      <c r="D53" s="194">
        <f t="shared" si="6"/>
        <v>3615</v>
      </c>
      <c r="E53" s="195">
        <f t="shared" si="8"/>
        <v>0.171889116066759</v>
      </c>
    </row>
    <row r="54" s="186" customFormat="1" ht="21.75" customHeight="1" spans="1:5">
      <c r="A54" s="123" t="s">
        <v>76</v>
      </c>
      <c r="B54" s="94">
        <v>209</v>
      </c>
      <c r="C54" s="94">
        <v>209</v>
      </c>
      <c r="D54" s="194">
        <f t="shared" si="6"/>
        <v>0</v>
      </c>
      <c r="E54" s="195"/>
    </row>
    <row r="55" s="186" customFormat="1" ht="21.75" customHeight="1" spans="1:5">
      <c r="A55" s="123" t="s">
        <v>77</v>
      </c>
      <c r="B55" s="94"/>
      <c r="C55" s="94">
        <v>218</v>
      </c>
      <c r="D55" s="194">
        <f t="shared" si="6"/>
        <v>218</v>
      </c>
      <c r="E55" s="195"/>
    </row>
    <row r="56" s="186" customFormat="1" ht="21.75" customHeight="1" spans="1:5">
      <c r="A56" s="123" t="s">
        <v>78</v>
      </c>
      <c r="B56" s="94"/>
      <c r="C56" s="94">
        <v>545</v>
      </c>
      <c r="D56" s="194">
        <f t="shared" si="6"/>
        <v>545</v>
      </c>
      <c r="E56" s="195"/>
    </row>
    <row r="57" s="186" customFormat="1" ht="21.75" customHeight="1" spans="1:5">
      <c r="A57" s="123" t="s">
        <v>79</v>
      </c>
      <c r="B57" s="94"/>
      <c r="C57" s="94">
        <v>1031</v>
      </c>
      <c r="D57" s="194">
        <f t="shared" si="6"/>
        <v>1031</v>
      </c>
      <c r="E57" s="195"/>
    </row>
    <row r="58" s="186" customFormat="1" ht="21.75" customHeight="1" spans="1:5">
      <c r="A58" s="123" t="s">
        <v>80</v>
      </c>
      <c r="B58" s="94">
        <v>9</v>
      </c>
      <c r="C58" s="94">
        <v>74</v>
      </c>
      <c r="D58" s="194">
        <f t="shared" si="6"/>
        <v>65</v>
      </c>
      <c r="E58" s="195">
        <f t="shared" ref="E56:E61" si="9">D58/B58</f>
        <v>7.22222222222222</v>
      </c>
    </row>
    <row r="59" s="186" customFormat="1" ht="21.75" customHeight="1" spans="1:5">
      <c r="A59" s="123" t="s">
        <v>81</v>
      </c>
      <c r="B59" s="94"/>
      <c r="C59" s="94">
        <v>4446</v>
      </c>
      <c r="D59" s="194">
        <f t="shared" si="6"/>
        <v>4446</v>
      </c>
      <c r="E59" s="195"/>
    </row>
    <row r="60" s="186" customFormat="1" ht="21.75" customHeight="1" spans="1:5">
      <c r="A60" s="123" t="s">
        <v>82</v>
      </c>
      <c r="B60" s="94">
        <v>3</v>
      </c>
      <c r="C60" s="94">
        <v>3</v>
      </c>
      <c r="D60" s="194">
        <f t="shared" si="6"/>
        <v>0</v>
      </c>
      <c r="E60" s="195">
        <f t="shared" si="9"/>
        <v>0</v>
      </c>
    </row>
    <row r="61" s="186" customFormat="1" ht="21.75" customHeight="1" spans="1:5">
      <c r="A61" s="123" t="s">
        <v>83</v>
      </c>
      <c r="B61" s="94">
        <v>72</v>
      </c>
      <c r="C61" s="94">
        <v>2890</v>
      </c>
      <c r="D61" s="194">
        <f t="shared" si="6"/>
        <v>2818</v>
      </c>
      <c r="E61" s="195">
        <f t="shared" si="9"/>
        <v>39.1388888888889</v>
      </c>
    </row>
    <row r="62" s="186" customFormat="1" ht="21.75" customHeight="1" spans="1:5">
      <c r="A62" s="123" t="s">
        <v>84</v>
      </c>
      <c r="B62" s="94"/>
      <c r="C62" s="94"/>
      <c r="D62" s="194">
        <f t="shared" si="6"/>
        <v>0</v>
      </c>
      <c r="E62" s="195"/>
    </row>
    <row r="63" s="186" customFormat="1" ht="21.75" customHeight="1" spans="1:5">
      <c r="A63" s="123" t="s">
        <v>85</v>
      </c>
      <c r="B63" s="94">
        <v>52287</v>
      </c>
      <c r="C63" s="94">
        <v>45651</v>
      </c>
      <c r="D63" s="194">
        <f t="shared" si="6"/>
        <v>-6636</v>
      </c>
      <c r="E63" s="195">
        <f>D63/B63</f>
        <v>-0.126914911928395</v>
      </c>
    </row>
    <row r="64" s="186" customFormat="1" ht="21.75" customHeight="1" spans="1:5">
      <c r="A64" s="123" t="s">
        <v>86</v>
      </c>
      <c r="B64" s="94">
        <v>22900</v>
      </c>
      <c r="C64" s="94">
        <v>25000</v>
      </c>
      <c r="D64" s="194">
        <f t="shared" si="6"/>
        <v>2100</v>
      </c>
      <c r="E64" s="195">
        <f>D64/B64</f>
        <v>0.091703056768559</v>
      </c>
    </row>
    <row r="65" s="186" customFormat="1" ht="21.75" customHeight="1" spans="1:5">
      <c r="A65" s="123" t="s">
        <v>87</v>
      </c>
      <c r="B65" s="94">
        <v>22900</v>
      </c>
      <c r="C65" s="94">
        <v>25000</v>
      </c>
      <c r="D65" s="194">
        <f t="shared" si="6"/>
        <v>2100</v>
      </c>
      <c r="E65" s="195"/>
    </row>
    <row r="66" s="186" customFormat="1" ht="21.75" customHeight="1" spans="1:5">
      <c r="A66" s="123" t="s">
        <v>88</v>
      </c>
      <c r="B66" s="94"/>
      <c r="C66" s="94"/>
      <c r="D66" s="194">
        <f t="shared" si="6"/>
        <v>0</v>
      </c>
      <c r="E66" s="195"/>
    </row>
    <row r="67" s="186" customFormat="1" ht="21.75" customHeight="1" spans="1:5">
      <c r="A67" s="123" t="s">
        <v>89</v>
      </c>
      <c r="B67" s="94">
        <v>20700</v>
      </c>
      <c r="C67" s="94">
        <v>31993</v>
      </c>
      <c r="D67" s="194">
        <f t="shared" si="6"/>
        <v>11293</v>
      </c>
      <c r="E67" s="195"/>
    </row>
    <row r="68" s="186" customFormat="1" ht="21.75" customHeight="1" spans="1:5">
      <c r="A68" s="123" t="s">
        <v>90</v>
      </c>
      <c r="B68" s="94"/>
      <c r="C68" s="94">
        <v>41</v>
      </c>
      <c r="D68" s="194">
        <f t="shared" si="6"/>
        <v>41</v>
      </c>
      <c r="E68" s="195"/>
    </row>
    <row r="69" s="186" customFormat="1" ht="21.75" customHeight="1" spans="1:5">
      <c r="A69" s="196" t="s">
        <v>91</v>
      </c>
      <c r="B69" s="92">
        <f>B4+B5+B63+B64+B67+B68</f>
        <v>452277</v>
      </c>
      <c r="C69" s="92">
        <f>C4+C5+C63+C64+C67+C68</f>
        <v>505108</v>
      </c>
      <c r="D69" s="197">
        <f t="shared" si="6"/>
        <v>52831</v>
      </c>
      <c r="E69" s="195">
        <f t="shared" ref="E69:E72" si="10">D69/B69</f>
        <v>0.116811157763937</v>
      </c>
    </row>
    <row r="70" s="186" customFormat="1" ht="21.75" customHeight="1" spans="1:5">
      <c r="A70" s="196"/>
      <c r="B70" s="94"/>
      <c r="C70" s="94"/>
      <c r="D70" s="194">
        <f t="shared" si="6"/>
        <v>0</v>
      </c>
      <c r="E70" s="195"/>
    </row>
    <row r="71" s="186" customFormat="1" ht="21.75" customHeight="1" spans="1:5">
      <c r="A71" s="196" t="s">
        <v>92</v>
      </c>
      <c r="B71" s="92">
        <f>SUM(B72:B76)</f>
        <v>452277</v>
      </c>
      <c r="C71" s="92">
        <f>SUM(C72:C76)</f>
        <v>505108</v>
      </c>
      <c r="D71" s="197">
        <f t="shared" si="6"/>
        <v>52831</v>
      </c>
      <c r="E71" s="195">
        <f>D71/B71</f>
        <v>0.116811157763937</v>
      </c>
    </row>
    <row r="72" s="186" customFormat="1" ht="21.75" customHeight="1" spans="1:5">
      <c r="A72" s="123" t="s">
        <v>93</v>
      </c>
      <c r="B72" s="94">
        <v>425355</v>
      </c>
      <c r="C72" s="94">
        <v>473677</v>
      </c>
      <c r="D72" s="194">
        <f t="shared" si="6"/>
        <v>48322</v>
      </c>
      <c r="E72" s="195">
        <f t="shared" si="10"/>
        <v>0.113603930834244</v>
      </c>
    </row>
    <row r="73" s="186" customFormat="1" ht="21.75" customHeight="1" spans="1:5">
      <c r="A73" s="123" t="s">
        <v>94</v>
      </c>
      <c r="B73" s="94">
        <v>23000</v>
      </c>
      <c r="C73" s="94">
        <v>23139</v>
      </c>
      <c r="D73" s="194">
        <f t="shared" si="6"/>
        <v>139</v>
      </c>
      <c r="E73" s="195"/>
    </row>
    <row r="74" s="145" customFormat="1" ht="21.75" customHeight="1" spans="1:5">
      <c r="A74" s="121" t="s">
        <v>95</v>
      </c>
      <c r="B74" s="94">
        <v>3686</v>
      </c>
      <c r="C74" s="94">
        <v>8292</v>
      </c>
      <c r="D74" s="194">
        <f t="shared" si="6"/>
        <v>4606</v>
      </c>
      <c r="E74" s="195">
        <f t="shared" ref="E74:E76" si="11">D74/B74</f>
        <v>1.24959305480195</v>
      </c>
    </row>
    <row r="75" s="145" customFormat="1" ht="21.75" customHeight="1" spans="1:5">
      <c r="A75" s="121" t="s">
        <v>96</v>
      </c>
      <c r="B75" s="94"/>
      <c r="C75" s="94">
        <v>0</v>
      </c>
      <c r="D75" s="194">
        <f t="shared" si="6"/>
        <v>0</v>
      </c>
      <c r="E75" s="195"/>
    </row>
    <row r="76" s="145" customFormat="1" ht="21.75" customHeight="1" spans="1:5">
      <c r="A76" s="121" t="s">
        <v>97</v>
      </c>
      <c r="B76" s="94">
        <v>236</v>
      </c>
      <c r="C76" s="94">
        <v>0</v>
      </c>
      <c r="D76" s="194">
        <f t="shared" si="6"/>
        <v>-236</v>
      </c>
      <c r="E76" s="195">
        <f t="shared" si="11"/>
        <v>-1</v>
      </c>
    </row>
    <row r="77" s="145" customFormat="1" ht="21.75" customHeight="1" spans="1:5">
      <c r="A77" s="127" t="s">
        <v>98</v>
      </c>
      <c r="B77" s="92">
        <v>0</v>
      </c>
      <c r="C77" s="92">
        <f>C69-C71</f>
        <v>0</v>
      </c>
      <c r="D77" s="92">
        <f>D69-D71</f>
        <v>0</v>
      </c>
      <c r="E77" s="195"/>
    </row>
    <row r="78" s="145" customFormat="1" spans="1:5">
      <c r="A78" s="103"/>
      <c r="B78" s="137"/>
      <c r="C78" s="137"/>
      <c r="D78" s="137"/>
      <c r="E78" s="198"/>
    </row>
    <row r="79" s="145" customFormat="1" spans="1:5">
      <c r="A79" s="103"/>
      <c r="B79" s="137"/>
      <c r="C79" s="137"/>
      <c r="D79" s="137"/>
      <c r="E79" s="198"/>
    </row>
    <row r="80" s="145" customFormat="1" spans="1:5">
      <c r="A80" s="103"/>
      <c r="B80" s="137"/>
      <c r="C80" s="137"/>
      <c r="D80" s="137"/>
      <c r="E80" s="198"/>
    </row>
    <row r="81" s="145" customFormat="1" spans="1:5">
      <c r="A81" s="103"/>
      <c r="B81" s="137"/>
      <c r="C81" s="137"/>
      <c r="D81" s="137"/>
      <c r="E81" s="198"/>
    </row>
    <row r="82" s="145" customFormat="1" spans="1:5">
      <c r="A82" s="103"/>
      <c r="B82" s="137"/>
      <c r="C82" s="137"/>
      <c r="D82" s="137"/>
      <c r="E82" s="198"/>
    </row>
    <row r="83" s="145" customFormat="1" spans="1:5">
      <c r="A83" s="103"/>
      <c r="B83" s="137"/>
      <c r="C83" s="137"/>
      <c r="D83" s="137"/>
      <c r="E83" s="198"/>
    </row>
    <row r="84" s="145" customFormat="1" spans="1:5">
      <c r="A84" s="103"/>
      <c r="B84" s="137"/>
      <c r="C84" s="137"/>
      <c r="D84" s="137"/>
      <c r="E84" s="198"/>
    </row>
  </sheetData>
  <mergeCells count="1">
    <mergeCell ref="A1:E1"/>
  </mergeCells>
  <printOptions horizontalCentered="1"/>
  <pageMargins left="0.393055555555556" right="0.393055555555556" top="0.550694444444444" bottom="0.629861111111111" header="0.511805555555556" footer="0.314583333333333"/>
  <pageSetup paperSize="9" scale="95" orientation="landscape" horizontalDpi="600" verticalDpi="600"/>
  <headerFooter alignWithMargins="0"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97"/>
  <sheetViews>
    <sheetView showZeros="0" workbookViewId="0">
      <pane ySplit="4" topLeftCell="A22" activePane="bottomLeft" state="frozen"/>
      <selection/>
      <selection pane="bottomLeft" activeCell="D27" sqref="D27"/>
    </sheetView>
  </sheetViews>
  <sheetFormatPr defaultColWidth="9" defaultRowHeight="14.25" outlineLevelCol="3"/>
  <cols>
    <col min="1" max="1" width="45.5" style="145" customWidth="1"/>
    <col min="2" max="2" width="29.5" style="145" customWidth="1"/>
    <col min="3" max="3" width="23.375" style="176" customWidth="1"/>
    <col min="4" max="4" width="24.125" style="177" customWidth="1"/>
    <col min="5" max="16384" width="9" style="145"/>
  </cols>
  <sheetData>
    <row r="1" ht="30" customHeight="1" spans="1:4">
      <c r="A1" s="146" t="s">
        <v>6</v>
      </c>
      <c r="B1" s="146"/>
      <c r="C1" s="146"/>
      <c r="D1" s="146"/>
    </row>
    <row r="2" ht="17" customHeight="1" spans="1:4">
      <c r="A2" s="137"/>
      <c r="B2" s="178"/>
      <c r="C2" s="178"/>
      <c r="D2" s="105" t="s">
        <v>99</v>
      </c>
    </row>
    <row r="3" ht="24" customHeight="1" spans="1:4">
      <c r="A3" s="85" t="s">
        <v>100</v>
      </c>
      <c r="B3" s="85" t="s">
        <v>22</v>
      </c>
      <c r="C3" s="85" t="s">
        <v>23</v>
      </c>
      <c r="D3" s="85"/>
    </row>
    <row r="4" ht="24" customHeight="1" spans="1:4">
      <c r="A4" s="85"/>
      <c r="B4" s="85"/>
      <c r="C4" s="85" t="s">
        <v>101</v>
      </c>
      <c r="D4" s="89" t="s">
        <v>102</v>
      </c>
    </row>
    <row r="5" ht="21.95" customHeight="1" spans="1:4">
      <c r="A5" s="179" t="s">
        <v>103</v>
      </c>
      <c r="B5" s="180">
        <f>B6+B22</f>
        <v>66150</v>
      </c>
      <c r="C5" s="92">
        <f>C6+C22</f>
        <v>62030</v>
      </c>
      <c r="D5" s="92">
        <f t="shared" ref="D5:D28" si="0">C5-B5</f>
        <v>-4120</v>
      </c>
    </row>
    <row r="6" ht="21.95" customHeight="1" spans="1:4">
      <c r="A6" s="181" t="s">
        <v>104</v>
      </c>
      <c r="B6" s="182">
        <f>SUM(B7:B21)</f>
        <v>30659</v>
      </c>
      <c r="C6" s="94">
        <f>SUM(C7:C21)</f>
        <v>26022</v>
      </c>
      <c r="D6" s="94">
        <f t="shared" si="0"/>
        <v>-4637</v>
      </c>
    </row>
    <row r="7" ht="21.95" customHeight="1" spans="1:4">
      <c r="A7" s="181" t="s">
        <v>105</v>
      </c>
      <c r="B7" s="182">
        <v>11230</v>
      </c>
      <c r="C7" s="94">
        <v>10065</v>
      </c>
      <c r="D7" s="94">
        <f t="shared" si="0"/>
        <v>-1165</v>
      </c>
    </row>
    <row r="8" ht="21.95" hidden="1" customHeight="1" spans="1:4">
      <c r="A8" s="181" t="s">
        <v>106</v>
      </c>
      <c r="B8" s="94"/>
      <c r="C8" s="94"/>
      <c r="D8" s="94">
        <f t="shared" si="0"/>
        <v>0</v>
      </c>
    </row>
    <row r="9" ht="21.95" customHeight="1" spans="1:4">
      <c r="A9" s="181" t="s">
        <v>107</v>
      </c>
      <c r="B9" s="182">
        <v>4189</v>
      </c>
      <c r="C9" s="182">
        <v>2485</v>
      </c>
      <c r="D9" s="94">
        <f t="shared" si="0"/>
        <v>-1704</v>
      </c>
    </row>
    <row r="10" ht="21.95" customHeight="1" spans="1:4">
      <c r="A10" s="181" t="s">
        <v>108</v>
      </c>
      <c r="B10" s="182">
        <v>970</v>
      </c>
      <c r="C10" s="182">
        <v>579</v>
      </c>
      <c r="D10" s="94">
        <f t="shared" si="0"/>
        <v>-391</v>
      </c>
    </row>
    <row r="11" ht="21.95" customHeight="1" spans="1:4">
      <c r="A11" s="181" t="s">
        <v>109</v>
      </c>
      <c r="B11" s="182">
        <v>310</v>
      </c>
      <c r="C11" s="182">
        <v>946</v>
      </c>
      <c r="D11" s="94">
        <f t="shared" si="0"/>
        <v>636</v>
      </c>
    </row>
    <row r="12" ht="21.95" customHeight="1" spans="1:4">
      <c r="A12" s="181" t="s">
        <v>110</v>
      </c>
      <c r="B12" s="182">
        <v>1765</v>
      </c>
      <c r="C12" s="182">
        <v>1695</v>
      </c>
      <c r="D12" s="94">
        <f t="shared" si="0"/>
        <v>-70</v>
      </c>
    </row>
    <row r="13" ht="21.95" customHeight="1" spans="1:4">
      <c r="A13" s="181" t="s">
        <v>111</v>
      </c>
      <c r="B13" s="182">
        <v>902</v>
      </c>
      <c r="C13" s="182">
        <v>1949</v>
      </c>
      <c r="D13" s="94">
        <f t="shared" si="0"/>
        <v>1047</v>
      </c>
    </row>
    <row r="14" ht="21.95" customHeight="1" spans="1:4">
      <c r="A14" s="181" t="s">
        <v>112</v>
      </c>
      <c r="B14" s="182">
        <v>450</v>
      </c>
      <c r="C14" s="182">
        <v>553</v>
      </c>
      <c r="D14" s="94">
        <f t="shared" si="0"/>
        <v>103</v>
      </c>
    </row>
    <row r="15" ht="21.95" customHeight="1" spans="1:4">
      <c r="A15" s="181" t="s">
        <v>113</v>
      </c>
      <c r="B15" s="182">
        <v>4360</v>
      </c>
      <c r="C15" s="183">
        <v>-933</v>
      </c>
      <c r="D15" s="94">
        <f t="shared" si="0"/>
        <v>-5293</v>
      </c>
    </row>
    <row r="16" ht="21.95" customHeight="1" spans="1:4">
      <c r="A16" s="181" t="s">
        <v>114</v>
      </c>
      <c r="B16" s="182">
        <v>1150</v>
      </c>
      <c r="C16" s="182">
        <v>1308</v>
      </c>
      <c r="D16" s="94">
        <f t="shared" si="0"/>
        <v>158</v>
      </c>
    </row>
    <row r="17" ht="21.95" customHeight="1" spans="1:4">
      <c r="A17" s="181" t="s">
        <v>115</v>
      </c>
      <c r="B17" s="182">
        <v>40</v>
      </c>
      <c r="C17" s="182">
        <v>24</v>
      </c>
      <c r="D17" s="94">
        <f t="shared" si="0"/>
        <v>-16</v>
      </c>
    </row>
    <row r="18" ht="21.95" customHeight="1" spans="1:4">
      <c r="A18" s="181" t="s">
        <v>116</v>
      </c>
      <c r="B18" s="182">
        <v>440</v>
      </c>
      <c r="C18" s="182">
        <v>533</v>
      </c>
      <c r="D18" s="94">
        <f t="shared" si="0"/>
        <v>93</v>
      </c>
    </row>
    <row r="19" ht="21.95" customHeight="1" spans="1:4">
      <c r="A19" s="181" t="s">
        <v>117</v>
      </c>
      <c r="B19" s="182">
        <v>1100</v>
      </c>
      <c r="C19" s="182">
        <v>4097</v>
      </c>
      <c r="D19" s="94">
        <f t="shared" si="0"/>
        <v>2997</v>
      </c>
    </row>
    <row r="20" s="145" customFormat="1" ht="21.95" customHeight="1" spans="1:4">
      <c r="A20" s="181" t="s">
        <v>118</v>
      </c>
      <c r="B20" s="182">
        <v>3753</v>
      </c>
      <c r="C20" s="182">
        <v>2720</v>
      </c>
      <c r="D20" s="94">
        <f t="shared" si="0"/>
        <v>-1033</v>
      </c>
    </row>
    <row r="21" ht="21.95" customHeight="1" spans="1:4">
      <c r="A21" s="181" t="s">
        <v>119</v>
      </c>
      <c r="B21" s="182"/>
      <c r="C21" s="182">
        <v>1</v>
      </c>
      <c r="D21" s="94">
        <f t="shared" si="0"/>
        <v>1</v>
      </c>
    </row>
    <row r="22" ht="21.95" customHeight="1" spans="1:4">
      <c r="A22" s="181" t="s">
        <v>120</v>
      </c>
      <c r="B22" s="182">
        <f>SUM(B23:B28)</f>
        <v>35491</v>
      </c>
      <c r="C22" s="182">
        <f>SUM(C23:C28)</f>
        <v>36008</v>
      </c>
      <c r="D22" s="94">
        <f t="shared" si="0"/>
        <v>517</v>
      </c>
    </row>
    <row r="23" ht="21.95" customHeight="1" spans="1:4">
      <c r="A23" s="181" t="s">
        <v>121</v>
      </c>
      <c r="B23" s="182">
        <v>2100</v>
      </c>
      <c r="C23" s="182">
        <v>1622</v>
      </c>
      <c r="D23" s="94">
        <f t="shared" si="0"/>
        <v>-478</v>
      </c>
    </row>
    <row r="24" ht="21.95" customHeight="1" spans="1:4">
      <c r="A24" s="181" t="s">
        <v>122</v>
      </c>
      <c r="B24" s="182">
        <v>2480</v>
      </c>
      <c r="C24" s="182">
        <v>1556</v>
      </c>
      <c r="D24" s="94">
        <f t="shared" si="0"/>
        <v>-924</v>
      </c>
    </row>
    <row r="25" ht="21.95" customHeight="1" spans="1:4">
      <c r="A25" s="181" t="s">
        <v>123</v>
      </c>
      <c r="B25" s="182">
        <v>4725</v>
      </c>
      <c r="C25" s="182">
        <v>3909</v>
      </c>
      <c r="D25" s="94">
        <f t="shared" si="0"/>
        <v>-816</v>
      </c>
    </row>
    <row r="26" ht="21.95" customHeight="1" spans="1:4">
      <c r="A26" s="181" t="s">
        <v>124</v>
      </c>
      <c r="B26" s="182">
        <v>70</v>
      </c>
      <c r="C26" s="182">
        <v>44</v>
      </c>
      <c r="D26" s="94">
        <f t="shared" si="0"/>
        <v>-26</v>
      </c>
    </row>
    <row r="27" ht="21.95" customHeight="1" spans="1:4">
      <c r="A27" s="181" t="s">
        <v>125</v>
      </c>
      <c r="B27" s="184">
        <v>25556</v>
      </c>
      <c r="C27" s="182">
        <v>28485</v>
      </c>
      <c r="D27" s="94">
        <f t="shared" si="0"/>
        <v>2929</v>
      </c>
    </row>
    <row r="28" ht="21.95" customHeight="1" spans="1:4">
      <c r="A28" s="181" t="s">
        <v>126</v>
      </c>
      <c r="B28" s="182">
        <v>560</v>
      </c>
      <c r="C28" s="182">
        <v>392</v>
      </c>
      <c r="D28" s="94">
        <f t="shared" si="0"/>
        <v>-168</v>
      </c>
    </row>
    <row r="29" ht="23.25" customHeight="1" spans="1:4">
      <c r="A29" s="137"/>
      <c r="B29" s="137"/>
      <c r="C29" s="137"/>
      <c r="D29" s="185"/>
    </row>
    <row r="30" spans="1:4">
      <c r="A30" s="137"/>
      <c r="B30" s="137"/>
      <c r="C30" s="137"/>
      <c r="D30" s="185"/>
    </row>
    <row r="31" spans="1:4">
      <c r="A31" s="137"/>
      <c r="B31" s="137"/>
      <c r="C31" s="137"/>
      <c r="D31" s="185"/>
    </row>
    <row r="32" spans="1:4">
      <c r="A32" s="137"/>
      <c r="B32" s="137"/>
      <c r="C32" s="137"/>
      <c r="D32" s="185"/>
    </row>
    <row r="33" spans="1:4">
      <c r="A33" s="137"/>
      <c r="B33" s="137"/>
      <c r="C33" s="137"/>
      <c r="D33" s="185"/>
    </row>
    <row r="34" spans="1:4">
      <c r="A34" s="137"/>
      <c r="B34" s="137"/>
      <c r="C34" s="137"/>
      <c r="D34" s="185"/>
    </row>
    <row r="35" spans="1:4">
      <c r="A35" s="137"/>
      <c r="B35" s="137"/>
      <c r="C35" s="137"/>
      <c r="D35" s="185"/>
    </row>
    <row r="36" spans="1:4">
      <c r="A36" s="137"/>
      <c r="B36" s="137"/>
      <c r="C36" s="137"/>
      <c r="D36" s="185"/>
    </row>
    <row r="37" spans="1:4">
      <c r="A37" s="137"/>
      <c r="B37" s="137"/>
      <c r="C37" s="137"/>
      <c r="D37" s="185"/>
    </row>
    <row r="38" spans="1:4">
      <c r="A38" s="137"/>
      <c r="B38" s="137"/>
      <c r="C38" s="137"/>
      <c r="D38" s="185"/>
    </row>
    <row r="39" spans="1:4">
      <c r="A39" s="137"/>
      <c r="B39" s="137"/>
      <c r="C39" s="137"/>
      <c r="D39" s="185"/>
    </row>
    <row r="40" spans="1:4">
      <c r="A40" s="137"/>
      <c r="B40" s="137"/>
      <c r="C40" s="137"/>
      <c r="D40" s="185"/>
    </row>
    <row r="41" spans="1:4">
      <c r="A41" s="137"/>
      <c r="B41" s="137"/>
      <c r="C41" s="137"/>
      <c r="D41" s="185"/>
    </row>
    <row r="42" spans="1:4">
      <c r="A42" s="137"/>
      <c r="B42" s="137"/>
      <c r="C42" s="137"/>
      <c r="D42" s="185"/>
    </row>
    <row r="43" spans="1:4">
      <c r="A43" s="137"/>
      <c r="B43" s="137"/>
      <c r="C43" s="137"/>
      <c r="D43" s="185"/>
    </row>
    <row r="44" spans="1:4">
      <c r="A44" s="137"/>
      <c r="B44" s="137"/>
      <c r="C44" s="137"/>
      <c r="D44" s="185"/>
    </row>
    <row r="45" spans="1:4">
      <c r="A45" s="137"/>
      <c r="B45" s="137"/>
      <c r="C45" s="137"/>
      <c r="D45" s="185"/>
    </row>
    <row r="46" spans="1:4">
      <c r="A46" s="137"/>
      <c r="B46" s="137"/>
      <c r="C46" s="137"/>
      <c r="D46" s="185"/>
    </row>
    <row r="47" spans="1:4">
      <c r="A47" s="137"/>
      <c r="B47" s="137"/>
      <c r="C47" s="137"/>
      <c r="D47" s="185"/>
    </row>
    <row r="48" spans="1:4">
      <c r="A48" s="137"/>
      <c r="B48" s="137"/>
      <c r="C48" s="137"/>
      <c r="D48" s="185"/>
    </row>
    <row r="49" spans="1:4">
      <c r="A49" s="137"/>
      <c r="B49" s="137"/>
      <c r="C49" s="137"/>
      <c r="D49" s="185"/>
    </row>
    <row r="50" spans="1:4">
      <c r="A50" s="137"/>
      <c r="B50" s="137"/>
      <c r="C50" s="137"/>
      <c r="D50" s="185"/>
    </row>
    <row r="51" spans="1:4">
      <c r="A51" s="137"/>
      <c r="B51" s="137"/>
      <c r="C51" s="137"/>
      <c r="D51" s="185"/>
    </row>
    <row r="52" spans="1:4">
      <c r="A52" s="137"/>
      <c r="B52" s="137"/>
      <c r="C52" s="137"/>
      <c r="D52" s="185"/>
    </row>
    <row r="53" spans="1:4">
      <c r="A53" s="137"/>
      <c r="B53" s="137"/>
      <c r="C53" s="137"/>
      <c r="D53" s="185"/>
    </row>
    <row r="54" spans="1:4">
      <c r="A54" s="137"/>
      <c r="B54" s="137"/>
      <c r="C54" s="137"/>
      <c r="D54" s="185"/>
    </row>
    <row r="55" spans="1:4">
      <c r="A55" s="137"/>
      <c r="B55" s="137"/>
      <c r="C55" s="137"/>
      <c r="D55" s="185"/>
    </row>
    <row r="56" spans="1:4">
      <c r="A56" s="137"/>
      <c r="B56" s="137"/>
      <c r="C56" s="137"/>
      <c r="D56" s="185"/>
    </row>
    <row r="57" spans="1:4">
      <c r="A57" s="137"/>
      <c r="B57" s="137"/>
      <c r="C57" s="137"/>
      <c r="D57" s="185"/>
    </row>
    <row r="58" spans="1:4">
      <c r="A58" s="137"/>
      <c r="B58" s="137"/>
      <c r="C58" s="137"/>
      <c r="D58" s="185"/>
    </row>
    <row r="59" spans="1:4">
      <c r="A59" s="137"/>
      <c r="B59" s="137"/>
      <c r="C59" s="137"/>
      <c r="D59" s="185"/>
    </row>
    <row r="60" spans="1:4">
      <c r="A60" s="137"/>
      <c r="B60" s="137"/>
      <c r="C60" s="137"/>
      <c r="D60" s="185"/>
    </row>
    <row r="61" spans="1:4">
      <c r="A61" s="137"/>
      <c r="B61" s="137"/>
      <c r="C61" s="137"/>
      <c r="D61" s="185"/>
    </row>
    <row r="62" spans="1:4">
      <c r="A62" s="137"/>
      <c r="B62" s="137"/>
      <c r="C62" s="137"/>
      <c r="D62" s="185"/>
    </row>
    <row r="63" spans="1:4">
      <c r="A63" s="137"/>
      <c r="B63" s="137"/>
      <c r="C63" s="137"/>
      <c r="D63" s="185"/>
    </row>
    <row r="64" spans="1:4">
      <c r="A64" s="137"/>
      <c r="B64" s="137"/>
      <c r="C64" s="137"/>
      <c r="D64" s="185"/>
    </row>
    <row r="65" spans="1:4">
      <c r="A65" s="137"/>
      <c r="B65" s="137"/>
      <c r="C65" s="137"/>
      <c r="D65" s="185"/>
    </row>
    <row r="66" spans="1:4">
      <c r="A66" s="137"/>
      <c r="B66" s="137"/>
      <c r="C66" s="137"/>
      <c r="D66" s="185"/>
    </row>
    <row r="67" spans="1:4">
      <c r="A67" s="137"/>
      <c r="B67" s="137"/>
      <c r="C67" s="137"/>
      <c r="D67" s="185"/>
    </row>
    <row r="68" spans="1:4">
      <c r="A68" s="137"/>
      <c r="B68" s="137"/>
      <c r="C68" s="137"/>
      <c r="D68" s="185"/>
    </row>
    <row r="69" spans="1:4">
      <c r="A69" s="137"/>
      <c r="B69" s="137"/>
      <c r="C69" s="137"/>
      <c r="D69" s="185"/>
    </row>
    <row r="70" spans="1:4">
      <c r="A70" s="137"/>
      <c r="B70" s="137"/>
      <c r="C70" s="137"/>
      <c r="D70" s="185"/>
    </row>
    <row r="71" spans="1:4">
      <c r="A71" s="137"/>
      <c r="B71" s="137"/>
      <c r="C71" s="137"/>
      <c r="D71" s="185"/>
    </row>
    <row r="72" spans="1:4">
      <c r="A72" s="137"/>
      <c r="B72" s="137"/>
      <c r="C72" s="137"/>
      <c r="D72" s="185"/>
    </row>
    <row r="73" spans="1:4">
      <c r="A73" s="137"/>
      <c r="B73" s="137"/>
      <c r="C73" s="137"/>
      <c r="D73" s="185"/>
    </row>
    <row r="74" spans="1:4">
      <c r="A74" s="137"/>
      <c r="B74" s="137"/>
      <c r="C74" s="137"/>
      <c r="D74" s="185"/>
    </row>
    <row r="75" spans="1:4">
      <c r="A75" s="137"/>
      <c r="B75" s="137"/>
      <c r="C75" s="137"/>
      <c r="D75" s="185"/>
    </row>
    <row r="76" spans="1:4">
      <c r="A76" s="137"/>
      <c r="B76" s="137"/>
      <c r="C76" s="137"/>
      <c r="D76" s="185"/>
    </row>
    <row r="77" spans="1:4">
      <c r="A77" s="137"/>
      <c r="B77" s="137"/>
      <c r="C77" s="137"/>
      <c r="D77" s="185"/>
    </row>
    <row r="78" spans="1:4">
      <c r="A78" s="137"/>
      <c r="B78" s="137"/>
      <c r="C78" s="137"/>
      <c r="D78" s="185"/>
    </row>
    <row r="79" spans="1:4">
      <c r="A79" s="137"/>
      <c r="B79" s="137"/>
      <c r="C79" s="137"/>
      <c r="D79" s="185"/>
    </row>
    <row r="80" spans="1:4">
      <c r="A80" s="137"/>
      <c r="B80" s="137"/>
      <c r="C80" s="137"/>
      <c r="D80" s="185"/>
    </row>
    <row r="81" spans="1:4">
      <c r="A81" s="137"/>
      <c r="B81" s="137"/>
      <c r="C81" s="137"/>
      <c r="D81" s="185"/>
    </row>
    <row r="82" spans="1:4">
      <c r="A82" s="137"/>
      <c r="B82" s="137"/>
      <c r="C82" s="137"/>
      <c r="D82" s="185"/>
    </row>
    <row r="83" spans="1:4">
      <c r="A83" s="137"/>
      <c r="B83" s="137"/>
      <c r="C83" s="137"/>
      <c r="D83" s="185"/>
    </row>
    <row r="84" spans="1:4">
      <c r="A84" s="137"/>
      <c r="B84" s="137"/>
      <c r="C84" s="137"/>
      <c r="D84" s="185"/>
    </row>
    <row r="85" spans="1:4">
      <c r="A85" s="137"/>
      <c r="B85" s="137"/>
      <c r="C85" s="137"/>
      <c r="D85" s="185"/>
    </row>
    <row r="86" spans="1:4">
      <c r="A86" s="137"/>
      <c r="B86" s="137"/>
      <c r="C86" s="137"/>
      <c r="D86" s="185"/>
    </row>
    <row r="87" spans="1:4">
      <c r="A87" s="137"/>
      <c r="B87" s="137"/>
      <c r="C87" s="137"/>
      <c r="D87" s="185"/>
    </row>
    <row r="88" spans="1:4">
      <c r="A88" s="137"/>
      <c r="B88" s="137"/>
      <c r="C88" s="137"/>
      <c r="D88" s="185"/>
    </row>
    <row r="89" spans="1:4">
      <c r="A89" s="137"/>
      <c r="B89" s="137"/>
      <c r="C89" s="137"/>
      <c r="D89" s="185"/>
    </row>
    <row r="90" spans="1:4">
      <c r="A90" s="137"/>
      <c r="B90" s="137"/>
      <c r="C90" s="137"/>
      <c r="D90" s="185"/>
    </row>
    <row r="91" spans="1:4">
      <c r="A91" s="137"/>
      <c r="B91" s="137"/>
      <c r="C91" s="137"/>
      <c r="D91" s="185"/>
    </row>
    <row r="92" spans="1:4">
      <c r="A92" s="137"/>
      <c r="B92" s="137"/>
      <c r="C92" s="137"/>
      <c r="D92" s="185"/>
    </row>
    <row r="93" spans="1:4">
      <c r="A93" s="137"/>
      <c r="B93" s="137"/>
      <c r="C93" s="137"/>
      <c r="D93" s="185"/>
    </row>
    <row r="94" spans="1:4">
      <c r="A94" s="137"/>
      <c r="B94" s="137"/>
      <c r="C94" s="137"/>
      <c r="D94" s="185"/>
    </row>
    <row r="95" spans="1:4">
      <c r="A95" s="137"/>
      <c r="B95" s="137"/>
      <c r="C95" s="137"/>
      <c r="D95" s="185"/>
    </row>
    <row r="96" spans="1:4">
      <c r="A96" s="137"/>
      <c r="B96" s="137"/>
      <c r="C96" s="137"/>
      <c r="D96" s="185"/>
    </row>
    <row r="97" spans="1:4">
      <c r="A97" s="137"/>
      <c r="B97" s="137"/>
      <c r="C97" s="137"/>
      <c r="D97" s="185"/>
    </row>
    <row r="98" spans="1:4">
      <c r="A98" s="137"/>
      <c r="B98" s="137"/>
      <c r="C98" s="137"/>
      <c r="D98" s="185"/>
    </row>
    <row r="99" spans="1:4">
      <c r="A99" s="137"/>
      <c r="B99" s="137"/>
      <c r="C99" s="137"/>
      <c r="D99" s="185"/>
    </row>
    <row r="100" spans="1:4">
      <c r="A100" s="137"/>
      <c r="B100" s="137"/>
      <c r="C100" s="137"/>
      <c r="D100" s="185"/>
    </row>
    <row r="101" spans="1:4">
      <c r="A101" s="137"/>
      <c r="B101" s="137"/>
      <c r="C101" s="137"/>
      <c r="D101" s="185"/>
    </row>
    <row r="102" spans="1:4">
      <c r="A102" s="137"/>
      <c r="B102" s="137"/>
      <c r="C102" s="137"/>
      <c r="D102" s="185"/>
    </row>
    <row r="103" spans="1:4">
      <c r="A103" s="137"/>
      <c r="B103" s="137"/>
      <c r="C103" s="137"/>
      <c r="D103" s="185"/>
    </row>
    <row r="104" spans="1:4">
      <c r="A104" s="137"/>
      <c r="B104" s="137"/>
      <c r="C104" s="137"/>
      <c r="D104" s="185"/>
    </row>
    <row r="105" spans="1:4">
      <c r="A105" s="137"/>
      <c r="B105" s="137"/>
      <c r="C105" s="137"/>
      <c r="D105" s="185"/>
    </row>
    <row r="106" spans="1:4">
      <c r="A106" s="137"/>
      <c r="B106" s="137"/>
      <c r="C106" s="137"/>
      <c r="D106" s="185"/>
    </row>
    <row r="107" spans="1:4">
      <c r="A107" s="137"/>
      <c r="B107" s="137"/>
      <c r="C107" s="137"/>
      <c r="D107" s="185"/>
    </row>
    <row r="108" spans="1:4">
      <c r="A108" s="137"/>
      <c r="B108" s="137"/>
      <c r="C108" s="137"/>
      <c r="D108" s="185"/>
    </row>
    <row r="109" spans="1:4">
      <c r="A109" s="137"/>
      <c r="B109" s="137"/>
      <c r="C109" s="137"/>
      <c r="D109" s="185"/>
    </row>
    <row r="110" spans="1:4">
      <c r="A110" s="137"/>
      <c r="B110" s="137"/>
      <c r="C110" s="137"/>
      <c r="D110" s="185"/>
    </row>
    <row r="111" spans="1:4">
      <c r="A111" s="137"/>
      <c r="B111" s="137"/>
      <c r="C111" s="137"/>
      <c r="D111" s="185"/>
    </row>
    <row r="112" spans="1:4">
      <c r="A112" s="137"/>
      <c r="B112" s="137"/>
      <c r="C112" s="137"/>
      <c r="D112" s="185"/>
    </row>
    <row r="113" spans="1:4">
      <c r="A113" s="137"/>
      <c r="B113" s="137"/>
      <c r="C113" s="137"/>
      <c r="D113" s="185"/>
    </row>
    <row r="114" spans="1:4">
      <c r="A114" s="137"/>
      <c r="B114" s="137"/>
      <c r="C114" s="137"/>
      <c r="D114" s="185"/>
    </row>
    <row r="115" spans="1:4">
      <c r="A115" s="137"/>
      <c r="B115" s="137"/>
      <c r="C115" s="137"/>
      <c r="D115" s="185"/>
    </row>
    <row r="116" spans="1:4">
      <c r="A116" s="137"/>
      <c r="B116" s="137"/>
      <c r="C116" s="137"/>
      <c r="D116" s="185"/>
    </row>
    <row r="117" spans="1:4">
      <c r="A117" s="137"/>
      <c r="B117" s="137"/>
      <c r="C117" s="137"/>
      <c r="D117" s="185"/>
    </row>
    <row r="118" spans="1:4">
      <c r="A118" s="137"/>
      <c r="B118" s="137"/>
      <c r="C118" s="137"/>
      <c r="D118" s="185"/>
    </row>
    <row r="119" spans="1:4">
      <c r="A119" s="137"/>
      <c r="B119" s="137"/>
      <c r="C119" s="137"/>
      <c r="D119" s="185"/>
    </row>
    <row r="120" spans="1:4">
      <c r="A120" s="137"/>
      <c r="B120" s="137"/>
      <c r="C120" s="137"/>
      <c r="D120" s="185"/>
    </row>
    <row r="121" spans="1:4">
      <c r="A121" s="137"/>
      <c r="B121" s="137"/>
      <c r="C121" s="137"/>
      <c r="D121" s="185"/>
    </row>
    <row r="122" spans="1:4">
      <c r="A122" s="137"/>
      <c r="B122" s="137"/>
      <c r="C122" s="137"/>
      <c r="D122" s="185"/>
    </row>
    <row r="123" spans="1:4">
      <c r="A123" s="137"/>
      <c r="B123" s="137"/>
      <c r="C123" s="137"/>
      <c r="D123" s="185"/>
    </row>
    <row r="124" spans="1:4">
      <c r="A124" s="137"/>
      <c r="B124" s="137"/>
      <c r="C124" s="137"/>
      <c r="D124" s="185"/>
    </row>
    <row r="125" spans="1:4">
      <c r="A125" s="137"/>
      <c r="B125" s="137"/>
      <c r="C125" s="137"/>
      <c r="D125" s="185"/>
    </row>
    <row r="126" spans="1:4">
      <c r="A126" s="137"/>
      <c r="B126" s="137"/>
      <c r="C126" s="137"/>
      <c r="D126" s="185"/>
    </row>
    <row r="127" spans="1:4">
      <c r="A127" s="137"/>
      <c r="B127" s="137"/>
      <c r="C127" s="137"/>
      <c r="D127" s="185"/>
    </row>
    <row r="128" spans="1:4">
      <c r="A128" s="137"/>
      <c r="B128" s="137"/>
      <c r="C128" s="137"/>
      <c r="D128" s="185"/>
    </row>
    <row r="129" spans="1:4">
      <c r="A129" s="137"/>
      <c r="B129" s="137"/>
      <c r="C129" s="137"/>
      <c r="D129" s="185"/>
    </row>
    <row r="130" spans="1:4">
      <c r="A130" s="137"/>
      <c r="B130" s="137"/>
      <c r="C130" s="137"/>
      <c r="D130" s="185"/>
    </row>
    <row r="131" spans="1:4">
      <c r="A131" s="137"/>
      <c r="B131" s="137"/>
      <c r="C131" s="137"/>
      <c r="D131" s="185"/>
    </row>
    <row r="132" spans="1:4">
      <c r="A132" s="137"/>
      <c r="B132" s="137"/>
      <c r="C132" s="137"/>
      <c r="D132" s="185"/>
    </row>
    <row r="133" spans="1:4">
      <c r="A133" s="137"/>
      <c r="B133" s="137"/>
      <c r="C133" s="137"/>
      <c r="D133" s="185"/>
    </row>
    <row r="134" spans="1:4">
      <c r="A134" s="137"/>
      <c r="B134" s="137"/>
      <c r="C134" s="137"/>
      <c r="D134" s="185"/>
    </row>
    <row r="135" spans="1:4">
      <c r="A135" s="137"/>
      <c r="B135" s="137"/>
      <c r="C135" s="137"/>
      <c r="D135" s="185"/>
    </row>
    <row r="136" spans="1:4">
      <c r="A136" s="137"/>
      <c r="B136" s="137"/>
      <c r="C136" s="137"/>
      <c r="D136" s="185"/>
    </row>
    <row r="137" spans="1:4">
      <c r="A137" s="137"/>
      <c r="B137" s="137"/>
      <c r="C137" s="137"/>
      <c r="D137" s="185"/>
    </row>
    <row r="138" spans="1:4">
      <c r="A138" s="137"/>
      <c r="B138" s="137"/>
      <c r="C138" s="137"/>
      <c r="D138" s="185"/>
    </row>
    <row r="139" spans="1:4">
      <c r="A139" s="137"/>
      <c r="B139" s="137"/>
      <c r="C139" s="137"/>
      <c r="D139" s="185"/>
    </row>
    <row r="140" spans="1:4">
      <c r="A140" s="137"/>
      <c r="B140" s="137"/>
      <c r="C140" s="137"/>
      <c r="D140" s="185"/>
    </row>
    <row r="141" spans="1:4">
      <c r="A141" s="137"/>
      <c r="B141" s="137"/>
      <c r="C141" s="137"/>
      <c r="D141" s="185"/>
    </row>
    <row r="142" spans="1:4">
      <c r="A142" s="137"/>
      <c r="B142" s="137"/>
      <c r="C142" s="137"/>
      <c r="D142" s="185"/>
    </row>
    <row r="143" spans="1:4">
      <c r="A143" s="137"/>
      <c r="B143" s="137"/>
      <c r="C143" s="137"/>
      <c r="D143" s="185"/>
    </row>
    <row r="144" spans="1:4">
      <c r="A144" s="137"/>
      <c r="B144" s="137"/>
      <c r="C144" s="137"/>
      <c r="D144" s="185"/>
    </row>
    <row r="145" spans="1:4">
      <c r="A145" s="137"/>
      <c r="B145" s="137"/>
      <c r="C145" s="137"/>
      <c r="D145" s="185"/>
    </row>
    <row r="146" spans="1:4">
      <c r="A146" s="137"/>
      <c r="B146" s="137"/>
      <c r="C146" s="137"/>
      <c r="D146" s="185"/>
    </row>
    <row r="147" spans="1:4">
      <c r="A147" s="137"/>
      <c r="B147" s="137"/>
      <c r="C147" s="137"/>
      <c r="D147" s="185"/>
    </row>
    <row r="148" spans="1:4">
      <c r="A148" s="137"/>
      <c r="B148" s="137"/>
      <c r="C148" s="137"/>
      <c r="D148" s="185"/>
    </row>
    <row r="149" spans="1:4">
      <c r="A149" s="137"/>
      <c r="B149" s="137"/>
      <c r="C149" s="137"/>
      <c r="D149" s="185"/>
    </row>
    <row r="150" spans="1:4">
      <c r="A150" s="137"/>
      <c r="B150" s="137"/>
      <c r="C150" s="137"/>
      <c r="D150" s="185"/>
    </row>
    <row r="151" spans="1:4">
      <c r="A151" s="137"/>
      <c r="B151" s="137"/>
      <c r="C151" s="137"/>
      <c r="D151" s="185"/>
    </row>
    <row r="152" spans="1:4">
      <c r="A152" s="137"/>
      <c r="B152" s="137"/>
      <c r="C152" s="137"/>
      <c r="D152" s="185"/>
    </row>
    <row r="153" spans="1:4">
      <c r="A153" s="137"/>
      <c r="B153" s="137"/>
      <c r="C153" s="137"/>
      <c r="D153" s="185"/>
    </row>
    <row r="154" spans="1:4">
      <c r="A154" s="137"/>
      <c r="B154" s="137"/>
      <c r="C154" s="137"/>
      <c r="D154" s="185"/>
    </row>
    <row r="155" spans="1:4">
      <c r="A155" s="137"/>
      <c r="B155" s="137"/>
      <c r="C155" s="137"/>
      <c r="D155" s="185"/>
    </row>
    <row r="156" spans="1:4">
      <c r="A156" s="137"/>
      <c r="B156" s="137"/>
      <c r="C156" s="137"/>
      <c r="D156" s="185"/>
    </row>
    <row r="157" spans="1:4">
      <c r="A157" s="137"/>
      <c r="B157" s="137"/>
      <c r="C157" s="137"/>
      <c r="D157" s="185"/>
    </row>
    <row r="158" spans="1:4">
      <c r="A158" s="137"/>
      <c r="B158" s="137"/>
      <c r="C158" s="137"/>
      <c r="D158" s="185"/>
    </row>
    <row r="159" spans="1:4">
      <c r="A159" s="137"/>
      <c r="B159" s="137"/>
      <c r="C159" s="137"/>
      <c r="D159" s="185"/>
    </row>
    <row r="160" spans="1:4">
      <c r="A160" s="137"/>
      <c r="B160" s="137"/>
      <c r="C160" s="137"/>
      <c r="D160" s="185"/>
    </row>
    <row r="161" spans="1:4">
      <c r="A161" s="137"/>
      <c r="B161" s="137"/>
      <c r="C161" s="137"/>
      <c r="D161" s="185"/>
    </row>
    <row r="162" spans="1:4">
      <c r="A162" s="137"/>
      <c r="B162" s="137"/>
      <c r="C162" s="137"/>
      <c r="D162" s="185"/>
    </row>
    <row r="163" spans="1:4">
      <c r="A163" s="137"/>
      <c r="B163" s="137"/>
      <c r="C163" s="137"/>
      <c r="D163" s="185"/>
    </row>
    <row r="164" spans="1:4">
      <c r="A164" s="137"/>
      <c r="B164" s="137"/>
      <c r="C164" s="137"/>
      <c r="D164" s="185"/>
    </row>
    <row r="165" spans="1:4">
      <c r="A165" s="137"/>
      <c r="B165" s="137"/>
      <c r="C165" s="137"/>
      <c r="D165" s="185"/>
    </row>
    <row r="166" spans="1:4">
      <c r="A166" s="137"/>
      <c r="B166" s="137"/>
      <c r="C166" s="137"/>
      <c r="D166" s="185"/>
    </row>
    <row r="167" spans="1:4">
      <c r="A167" s="137"/>
      <c r="B167" s="137"/>
      <c r="C167" s="137"/>
      <c r="D167" s="185"/>
    </row>
    <row r="168" spans="1:4">
      <c r="A168" s="137"/>
      <c r="B168" s="137"/>
      <c r="C168" s="137"/>
      <c r="D168" s="185"/>
    </row>
    <row r="169" spans="1:4">
      <c r="A169" s="137"/>
      <c r="B169" s="137"/>
      <c r="C169" s="137"/>
      <c r="D169" s="185"/>
    </row>
    <row r="170" spans="1:4">
      <c r="A170" s="137"/>
      <c r="B170" s="137"/>
      <c r="C170" s="137"/>
      <c r="D170" s="185"/>
    </row>
    <row r="171" spans="1:4">
      <c r="A171" s="137"/>
      <c r="B171" s="137"/>
      <c r="C171" s="137"/>
      <c r="D171" s="185"/>
    </row>
    <row r="172" spans="1:4">
      <c r="A172" s="137"/>
      <c r="B172" s="137"/>
      <c r="C172" s="137"/>
      <c r="D172" s="185"/>
    </row>
    <row r="173" spans="1:4">
      <c r="A173" s="137"/>
      <c r="B173" s="137"/>
      <c r="C173" s="137"/>
      <c r="D173" s="185"/>
    </row>
    <row r="174" spans="1:4">
      <c r="A174" s="137"/>
      <c r="B174" s="137"/>
      <c r="C174" s="137"/>
      <c r="D174" s="185"/>
    </row>
    <row r="175" spans="1:4">
      <c r="A175" s="137"/>
      <c r="B175" s="137"/>
      <c r="C175" s="137"/>
      <c r="D175" s="185"/>
    </row>
    <row r="176" spans="1:4">
      <c r="A176" s="137"/>
      <c r="B176" s="137"/>
      <c r="C176" s="137"/>
      <c r="D176" s="185"/>
    </row>
    <row r="177" spans="1:4">
      <c r="A177" s="137"/>
      <c r="B177" s="137"/>
      <c r="C177" s="137"/>
      <c r="D177" s="185"/>
    </row>
    <row r="178" spans="1:4">
      <c r="A178" s="137"/>
      <c r="B178" s="137"/>
      <c r="C178" s="137"/>
      <c r="D178" s="185"/>
    </row>
    <row r="179" spans="1:4">
      <c r="A179" s="137"/>
      <c r="B179" s="137"/>
      <c r="C179" s="137"/>
      <c r="D179" s="185"/>
    </row>
    <row r="180" spans="1:4">
      <c r="A180" s="137"/>
      <c r="B180" s="137"/>
      <c r="C180" s="137"/>
      <c r="D180" s="185"/>
    </row>
    <row r="181" spans="1:4">
      <c r="A181" s="137"/>
      <c r="B181" s="137"/>
      <c r="C181" s="137"/>
      <c r="D181" s="185"/>
    </row>
    <row r="182" spans="1:4">
      <c r="A182" s="137"/>
      <c r="B182" s="137"/>
      <c r="C182" s="137"/>
      <c r="D182" s="185"/>
    </row>
    <row r="183" spans="1:4">
      <c r="A183" s="137"/>
      <c r="B183" s="137"/>
      <c r="C183" s="137"/>
      <c r="D183" s="185"/>
    </row>
    <row r="184" spans="1:4">
      <c r="A184" s="137"/>
      <c r="B184" s="137"/>
      <c r="C184" s="137"/>
      <c r="D184" s="185"/>
    </row>
    <row r="185" spans="1:4">
      <c r="A185" s="137"/>
      <c r="B185" s="137"/>
      <c r="C185" s="137"/>
      <c r="D185" s="185"/>
    </row>
    <row r="186" hidden="1" spans="1:4">
      <c r="A186" s="137"/>
      <c r="B186" s="137"/>
      <c r="C186" s="137"/>
      <c r="D186" s="185"/>
    </row>
    <row r="187" hidden="1" spans="1:4">
      <c r="A187" s="137"/>
      <c r="B187" s="137"/>
      <c r="C187" s="137"/>
      <c r="D187" s="185"/>
    </row>
    <row r="188" hidden="1" spans="1:4">
      <c r="A188" s="137"/>
      <c r="B188" s="137"/>
      <c r="C188" s="137"/>
      <c r="D188" s="185"/>
    </row>
    <row r="189" spans="1:4">
      <c r="A189" s="137"/>
      <c r="B189" s="137"/>
      <c r="C189" s="137"/>
      <c r="D189" s="185"/>
    </row>
    <row r="190" spans="1:4">
      <c r="A190" s="137"/>
      <c r="B190" s="137"/>
      <c r="C190" s="137"/>
      <c r="D190" s="185"/>
    </row>
    <row r="191" spans="1:4">
      <c r="A191" s="137"/>
      <c r="B191" s="137"/>
      <c r="C191" s="137"/>
      <c r="D191" s="185"/>
    </row>
    <row r="192" spans="1:4">
      <c r="A192" s="137"/>
      <c r="B192" s="137"/>
      <c r="C192" s="137"/>
      <c r="D192" s="185"/>
    </row>
    <row r="193" spans="1:4">
      <c r="A193" s="137"/>
      <c r="B193" s="137"/>
      <c r="C193" s="137"/>
      <c r="D193" s="185"/>
    </row>
    <row r="194" spans="1:4">
      <c r="A194" s="137"/>
      <c r="B194" s="137"/>
      <c r="C194" s="137"/>
      <c r="D194" s="185"/>
    </row>
    <row r="195" spans="1:4">
      <c r="A195" s="137"/>
      <c r="B195" s="137"/>
      <c r="C195" s="137"/>
      <c r="D195" s="185"/>
    </row>
    <row r="196" spans="1:4">
      <c r="A196" s="137"/>
      <c r="B196" s="137"/>
      <c r="C196" s="137"/>
      <c r="D196" s="185"/>
    </row>
    <row r="197" spans="1:4">
      <c r="A197" s="137"/>
      <c r="B197" s="137"/>
      <c r="C197" s="137"/>
      <c r="D197" s="185"/>
    </row>
    <row r="198" spans="1:4">
      <c r="A198" s="137"/>
      <c r="B198" s="137"/>
      <c r="C198" s="137"/>
      <c r="D198" s="185"/>
    </row>
    <row r="199" spans="1:4">
      <c r="A199" s="137"/>
      <c r="B199" s="137"/>
      <c r="C199" s="137"/>
      <c r="D199" s="185"/>
    </row>
    <row r="200" spans="1:4">
      <c r="A200" s="137"/>
      <c r="B200" s="137"/>
      <c r="C200" s="137"/>
      <c r="D200" s="185"/>
    </row>
    <row r="201" spans="1:4">
      <c r="A201" s="137"/>
      <c r="B201" s="137"/>
      <c r="C201" s="137"/>
      <c r="D201" s="185"/>
    </row>
    <row r="202" spans="1:4">
      <c r="A202" s="137"/>
      <c r="B202" s="137"/>
      <c r="C202" s="137"/>
      <c r="D202" s="185"/>
    </row>
    <row r="203" spans="1:4">
      <c r="A203" s="137"/>
      <c r="B203" s="137"/>
      <c r="C203" s="137"/>
      <c r="D203" s="185"/>
    </row>
    <row r="204" hidden="1" spans="1:4">
      <c r="A204" s="137"/>
      <c r="B204" s="137"/>
      <c r="C204" s="137"/>
      <c r="D204" s="185"/>
    </row>
    <row r="205" hidden="1" spans="1:4">
      <c r="A205" s="137"/>
      <c r="B205" s="137"/>
      <c r="C205" s="137"/>
      <c r="D205" s="185"/>
    </row>
    <row r="206" hidden="1" spans="1:4">
      <c r="A206" s="137"/>
      <c r="B206" s="137"/>
      <c r="C206" s="137"/>
      <c r="D206" s="185"/>
    </row>
    <row r="207" spans="1:4">
      <c r="A207" s="137"/>
      <c r="B207" s="137"/>
      <c r="C207" s="137"/>
      <c r="D207" s="185"/>
    </row>
    <row r="208" spans="1:4">
      <c r="A208" s="137"/>
      <c r="B208" s="137"/>
      <c r="C208" s="137"/>
      <c r="D208" s="185"/>
    </row>
    <row r="209" spans="1:4">
      <c r="A209" s="137"/>
      <c r="B209" s="137"/>
      <c r="C209" s="137"/>
      <c r="D209" s="185"/>
    </row>
    <row r="210" spans="1:4">
      <c r="A210" s="137"/>
      <c r="B210" s="137"/>
      <c r="C210" s="137"/>
      <c r="D210" s="185"/>
    </row>
    <row r="211" spans="1:4">
      <c r="A211" s="137"/>
      <c r="B211" s="137"/>
      <c r="C211" s="137"/>
      <c r="D211" s="185"/>
    </row>
    <row r="212" spans="1:4">
      <c r="A212" s="137"/>
      <c r="B212" s="137"/>
      <c r="C212" s="137"/>
      <c r="D212" s="185"/>
    </row>
    <row r="213" spans="1:4">
      <c r="A213" s="137"/>
      <c r="B213" s="137"/>
      <c r="C213" s="137"/>
      <c r="D213" s="185"/>
    </row>
    <row r="214" spans="1:4">
      <c r="A214" s="137"/>
      <c r="B214" s="137"/>
      <c r="C214" s="137"/>
      <c r="D214" s="185"/>
    </row>
    <row r="215" spans="1:4">
      <c r="A215" s="137"/>
      <c r="B215" s="137"/>
      <c r="C215" s="137"/>
      <c r="D215" s="185"/>
    </row>
    <row r="216" spans="1:4">
      <c r="A216" s="137"/>
      <c r="B216" s="137"/>
      <c r="C216" s="137"/>
      <c r="D216" s="185"/>
    </row>
    <row r="217" spans="1:4">
      <c r="A217" s="137"/>
      <c r="B217" s="137"/>
      <c r="C217" s="137"/>
      <c r="D217" s="185"/>
    </row>
    <row r="218" spans="1:4">
      <c r="A218" s="137"/>
      <c r="B218" s="137"/>
      <c r="C218" s="137"/>
      <c r="D218" s="185"/>
    </row>
    <row r="219" spans="1:4">
      <c r="A219" s="137"/>
      <c r="B219" s="137"/>
      <c r="C219" s="137"/>
      <c r="D219" s="185"/>
    </row>
    <row r="220" spans="1:4">
      <c r="A220" s="137"/>
      <c r="B220" s="137"/>
      <c r="C220" s="137"/>
      <c r="D220" s="185"/>
    </row>
    <row r="221" spans="1:4">
      <c r="A221" s="137"/>
      <c r="B221" s="137"/>
      <c r="C221" s="137"/>
      <c r="D221" s="185"/>
    </row>
    <row r="222" spans="1:4">
      <c r="A222" s="137"/>
      <c r="B222" s="137"/>
      <c r="C222" s="137"/>
      <c r="D222" s="185"/>
    </row>
    <row r="223" spans="1:4">
      <c r="A223" s="137"/>
      <c r="B223" s="137"/>
      <c r="C223" s="137"/>
      <c r="D223" s="185"/>
    </row>
    <row r="224" spans="1:4">
      <c r="A224" s="137"/>
      <c r="B224" s="137"/>
      <c r="C224" s="137"/>
      <c r="D224" s="185"/>
    </row>
    <row r="225" spans="1:4">
      <c r="A225" s="137"/>
      <c r="B225" s="137"/>
      <c r="C225" s="137"/>
      <c r="D225" s="185"/>
    </row>
    <row r="226" spans="1:4">
      <c r="A226" s="137"/>
      <c r="B226" s="137"/>
      <c r="C226" s="137"/>
      <c r="D226" s="185"/>
    </row>
    <row r="227" spans="1:4">
      <c r="A227" s="137"/>
      <c r="B227" s="137"/>
      <c r="C227" s="137"/>
      <c r="D227" s="185"/>
    </row>
    <row r="228" spans="1:4">
      <c r="A228" s="137"/>
      <c r="B228" s="137"/>
      <c r="C228" s="137"/>
      <c r="D228" s="185"/>
    </row>
    <row r="229" spans="1:4">
      <c r="A229" s="137"/>
      <c r="B229" s="137"/>
      <c r="C229" s="137"/>
      <c r="D229" s="185"/>
    </row>
    <row r="230" spans="1:4">
      <c r="A230" s="137"/>
      <c r="B230" s="137"/>
      <c r="C230" s="137"/>
      <c r="D230" s="185"/>
    </row>
    <row r="231" spans="1:4">
      <c r="A231" s="137"/>
      <c r="B231" s="137"/>
      <c r="C231" s="137"/>
      <c r="D231" s="185"/>
    </row>
    <row r="232" spans="1:4">
      <c r="A232" s="137"/>
      <c r="B232" s="137"/>
      <c r="C232" s="137"/>
      <c r="D232" s="185"/>
    </row>
    <row r="233" spans="1:4">
      <c r="A233" s="137"/>
      <c r="B233" s="137"/>
      <c r="C233" s="137"/>
      <c r="D233" s="185"/>
    </row>
    <row r="234" hidden="1" spans="1:4">
      <c r="A234" s="137"/>
      <c r="B234" s="137"/>
      <c r="C234" s="137"/>
      <c r="D234" s="185"/>
    </row>
    <row r="235" hidden="1" spans="1:4">
      <c r="A235" s="137"/>
      <c r="B235" s="137"/>
      <c r="C235" s="137"/>
      <c r="D235" s="185"/>
    </row>
    <row r="236" hidden="1" spans="1:4">
      <c r="A236" s="137"/>
      <c r="B236" s="137"/>
      <c r="C236" s="137"/>
      <c r="D236" s="185"/>
    </row>
    <row r="237" spans="1:4">
      <c r="A237" s="137"/>
      <c r="B237" s="137"/>
      <c r="C237" s="137"/>
      <c r="D237" s="185"/>
    </row>
    <row r="238" spans="1:4">
      <c r="A238" s="137"/>
      <c r="B238" s="137"/>
      <c r="C238" s="137"/>
      <c r="D238" s="185"/>
    </row>
    <row r="239" spans="1:4">
      <c r="A239" s="137"/>
      <c r="B239" s="137"/>
      <c r="C239" s="137"/>
      <c r="D239" s="185"/>
    </row>
    <row r="240" spans="1:4">
      <c r="A240" s="137"/>
      <c r="B240" s="137"/>
      <c r="C240" s="137"/>
      <c r="D240" s="185"/>
    </row>
    <row r="241" spans="1:4">
      <c r="A241" s="137"/>
      <c r="B241" s="137"/>
      <c r="C241" s="137"/>
      <c r="D241" s="185"/>
    </row>
    <row r="242" spans="1:4">
      <c r="A242" s="137"/>
      <c r="B242" s="137"/>
      <c r="C242" s="137"/>
      <c r="D242" s="185"/>
    </row>
    <row r="243" spans="1:4">
      <c r="A243" s="137"/>
      <c r="B243" s="137"/>
      <c r="C243" s="137"/>
      <c r="D243" s="185"/>
    </row>
    <row r="244" spans="1:4">
      <c r="A244" s="137"/>
      <c r="B244" s="137"/>
      <c r="C244" s="137"/>
      <c r="D244" s="185"/>
    </row>
    <row r="245" spans="1:4">
      <c r="A245" s="137"/>
      <c r="B245" s="137"/>
      <c r="C245" s="137"/>
      <c r="D245" s="185"/>
    </row>
    <row r="246" spans="1:4">
      <c r="A246" s="137"/>
      <c r="B246" s="137"/>
      <c r="C246" s="137"/>
      <c r="D246" s="185"/>
    </row>
    <row r="247" spans="1:4">
      <c r="A247" s="137"/>
      <c r="B247" s="137"/>
      <c r="C247" s="137"/>
      <c r="D247" s="185"/>
    </row>
    <row r="248" spans="1:4">
      <c r="A248" s="137"/>
      <c r="B248" s="137"/>
      <c r="C248" s="137"/>
      <c r="D248" s="185"/>
    </row>
    <row r="249" spans="1:4">
      <c r="A249" s="137"/>
      <c r="B249" s="137"/>
      <c r="C249" s="137"/>
      <c r="D249" s="185"/>
    </row>
    <row r="250" spans="1:4">
      <c r="A250" s="137"/>
      <c r="B250" s="137"/>
      <c r="C250" s="137"/>
      <c r="D250" s="185"/>
    </row>
    <row r="251" spans="1:4">
      <c r="A251" s="137"/>
      <c r="B251" s="137"/>
      <c r="C251" s="137"/>
      <c r="D251" s="185"/>
    </row>
    <row r="252" hidden="1" spans="1:4">
      <c r="A252" s="137"/>
      <c r="B252" s="137"/>
      <c r="C252" s="137"/>
      <c r="D252" s="185"/>
    </row>
    <row r="253" hidden="1" spans="1:4">
      <c r="A253" s="137"/>
      <c r="B253" s="137"/>
      <c r="C253" s="137"/>
      <c r="D253" s="185"/>
    </row>
    <row r="254" hidden="1" spans="1:4">
      <c r="A254" s="137"/>
      <c r="B254" s="137"/>
      <c r="C254" s="137"/>
      <c r="D254" s="185"/>
    </row>
    <row r="255" spans="1:4">
      <c r="A255" s="137"/>
      <c r="B255" s="137"/>
      <c r="C255" s="137"/>
      <c r="D255" s="185"/>
    </row>
    <row r="256" spans="1:4">
      <c r="A256" s="137"/>
      <c r="B256" s="137"/>
      <c r="C256" s="137"/>
      <c r="D256" s="185"/>
    </row>
    <row r="257" spans="1:4">
      <c r="A257" s="137"/>
      <c r="B257" s="137"/>
      <c r="C257" s="137"/>
      <c r="D257" s="185"/>
    </row>
    <row r="258" spans="1:4">
      <c r="A258" s="137"/>
      <c r="B258" s="137"/>
      <c r="C258" s="137"/>
      <c r="D258" s="185"/>
    </row>
    <row r="259" spans="1:4">
      <c r="A259" s="137"/>
      <c r="B259" s="137"/>
      <c r="C259" s="137"/>
      <c r="D259" s="185"/>
    </row>
    <row r="260" spans="1:4">
      <c r="A260" s="137"/>
      <c r="B260" s="137"/>
      <c r="C260" s="137"/>
      <c r="D260" s="185"/>
    </row>
    <row r="261" spans="1:4">
      <c r="A261" s="137"/>
      <c r="B261" s="137"/>
      <c r="C261" s="137"/>
      <c r="D261" s="185"/>
    </row>
    <row r="262" spans="1:4">
      <c r="A262" s="137"/>
      <c r="B262" s="137"/>
      <c r="C262" s="137"/>
      <c r="D262" s="185"/>
    </row>
    <row r="263" spans="1:4">
      <c r="A263" s="137"/>
      <c r="B263" s="137"/>
      <c r="C263" s="137"/>
      <c r="D263" s="185"/>
    </row>
    <row r="264" spans="1:4">
      <c r="A264" s="137"/>
      <c r="B264" s="137"/>
      <c r="C264" s="137"/>
      <c r="D264" s="185"/>
    </row>
    <row r="265" spans="1:4">
      <c r="A265" s="137"/>
      <c r="B265" s="137"/>
      <c r="C265" s="137"/>
      <c r="D265" s="185"/>
    </row>
    <row r="266" ht="18.75" customHeight="1" spans="1:4">
      <c r="A266" s="137"/>
      <c r="B266" s="137"/>
      <c r="C266" s="137"/>
      <c r="D266" s="185"/>
    </row>
    <row r="267" spans="1:4">
      <c r="A267" s="137"/>
      <c r="B267" s="137"/>
      <c r="C267" s="137"/>
      <c r="D267" s="185"/>
    </row>
    <row r="268" spans="1:4">
      <c r="A268" s="137"/>
      <c r="B268" s="137"/>
      <c r="C268" s="137"/>
      <c r="D268" s="185"/>
    </row>
    <row r="269" spans="1:4">
      <c r="A269" s="137"/>
      <c r="B269" s="137"/>
      <c r="C269" s="137"/>
      <c r="D269" s="185"/>
    </row>
    <row r="270" spans="1:4">
      <c r="A270" s="137"/>
      <c r="B270" s="137"/>
      <c r="C270" s="137"/>
      <c r="D270" s="185"/>
    </row>
    <row r="271" spans="1:4">
      <c r="A271" s="137"/>
      <c r="B271" s="137"/>
      <c r="C271" s="137"/>
      <c r="D271" s="185"/>
    </row>
    <row r="272" spans="1:4">
      <c r="A272" s="137"/>
      <c r="B272" s="137"/>
      <c r="C272" s="137"/>
      <c r="D272" s="185"/>
    </row>
    <row r="273" spans="1:4">
      <c r="A273" s="137"/>
      <c r="B273" s="137"/>
      <c r="C273" s="137"/>
      <c r="D273" s="185"/>
    </row>
    <row r="274" spans="1:4">
      <c r="A274" s="137"/>
      <c r="B274" s="137"/>
      <c r="C274" s="137"/>
      <c r="D274" s="185"/>
    </row>
    <row r="275" spans="1:4">
      <c r="A275" s="137"/>
      <c r="B275" s="137"/>
      <c r="C275" s="137"/>
      <c r="D275" s="185"/>
    </row>
    <row r="276" spans="1:4">
      <c r="A276" s="137"/>
      <c r="B276" s="137"/>
      <c r="C276" s="137"/>
      <c r="D276" s="185"/>
    </row>
    <row r="277" spans="1:4">
      <c r="A277" s="137"/>
      <c r="B277" s="137"/>
      <c r="C277" s="137"/>
      <c r="D277" s="185"/>
    </row>
    <row r="278" spans="1:4">
      <c r="A278" s="137"/>
      <c r="B278" s="137"/>
      <c r="C278" s="137"/>
      <c r="D278" s="185"/>
    </row>
    <row r="279" spans="1:4">
      <c r="A279" s="137"/>
      <c r="B279" s="137"/>
      <c r="C279" s="137"/>
      <c r="D279" s="185"/>
    </row>
    <row r="280" spans="1:4">
      <c r="A280" s="137"/>
      <c r="B280" s="137"/>
      <c r="C280" s="137"/>
      <c r="D280" s="185"/>
    </row>
    <row r="281" spans="1:4">
      <c r="A281" s="137"/>
      <c r="B281" s="137"/>
      <c r="C281" s="137"/>
      <c r="D281" s="185"/>
    </row>
    <row r="282" spans="1:4">
      <c r="A282" s="137"/>
      <c r="B282" s="137"/>
      <c r="C282" s="137"/>
      <c r="D282" s="185"/>
    </row>
    <row r="283" spans="1:4">
      <c r="A283" s="137"/>
      <c r="B283" s="137"/>
      <c r="C283" s="137"/>
      <c r="D283" s="185"/>
    </row>
    <row r="284" ht="18" customHeight="1" spans="1:4">
      <c r="A284" s="137"/>
      <c r="B284" s="137"/>
      <c r="C284" s="137"/>
      <c r="D284" s="185"/>
    </row>
    <row r="285" spans="1:4">
      <c r="A285" s="137"/>
      <c r="B285" s="137"/>
      <c r="C285" s="137"/>
      <c r="D285" s="185"/>
    </row>
    <row r="286" spans="1:4">
      <c r="A286" s="137"/>
      <c r="B286" s="137"/>
      <c r="C286" s="137"/>
      <c r="D286" s="185"/>
    </row>
    <row r="287" spans="1:4">
      <c r="A287" s="137"/>
      <c r="B287" s="137"/>
      <c r="C287" s="137"/>
      <c r="D287" s="185"/>
    </row>
    <row r="288" spans="1:4">
      <c r="A288" s="137"/>
      <c r="B288" s="137"/>
      <c r="C288" s="137"/>
      <c r="D288" s="185"/>
    </row>
    <row r="289" spans="1:4">
      <c r="A289" s="137"/>
      <c r="B289" s="137"/>
      <c r="C289" s="137"/>
      <c r="D289" s="185"/>
    </row>
    <row r="290" spans="1:4">
      <c r="A290" s="137"/>
      <c r="B290" s="137"/>
      <c r="C290" s="137"/>
      <c r="D290" s="185"/>
    </row>
    <row r="291" spans="1:4">
      <c r="A291" s="137"/>
      <c r="B291" s="137"/>
      <c r="C291" s="137"/>
      <c r="D291" s="185"/>
    </row>
    <row r="292" spans="1:4">
      <c r="A292" s="137"/>
      <c r="B292" s="137"/>
      <c r="C292" s="137"/>
      <c r="D292" s="185"/>
    </row>
    <row r="293" spans="1:4">
      <c r="A293" s="137"/>
      <c r="B293" s="137"/>
      <c r="C293" s="137"/>
      <c r="D293" s="185"/>
    </row>
    <row r="294" spans="1:4">
      <c r="A294" s="137"/>
      <c r="B294" s="137"/>
      <c r="C294" s="137"/>
      <c r="D294" s="185"/>
    </row>
    <row r="295" spans="1:4">
      <c r="A295" s="137"/>
      <c r="B295" s="137"/>
      <c r="C295" s="137"/>
      <c r="D295" s="185"/>
    </row>
    <row r="296" spans="1:4">
      <c r="A296" s="137"/>
      <c r="B296" s="137"/>
      <c r="C296" s="137"/>
      <c r="D296" s="185"/>
    </row>
    <row r="297" spans="1:4">
      <c r="A297" s="137"/>
      <c r="B297" s="137"/>
      <c r="C297" s="137"/>
      <c r="D297" s="185"/>
    </row>
    <row r="298" spans="1:4">
      <c r="A298" s="137"/>
      <c r="B298" s="137"/>
      <c r="C298" s="137"/>
      <c r="D298" s="185"/>
    </row>
    <row r="299" ht="19.5" customHeight="1" spans="1:4">
      <c r="A299" s="137"/>
      <c r="B299" s="137"/>
      <c r="C299" s="137"/>
      <c r="D299" s="185"/>
    </row>
    <row r="300" spans="1:4">
      <c r="A300" s="137"/>
      <c r="B300" s="137"/>
      <c r="C300" s="137"/>
      <c r="D300" s="185"/>
    </row>
    <row r="301" spans="1:4">
      <c r="A301" s="137"/>
      <c r="B301" s="137"/>
      <c r="C301" s="137"/>
      <c r="D301" s="185"/>
    </row>
    <row r="302" spans="1:4">
      <c r="A302" s="137"/>
      <c r="B302" s="137"/>
      <c r="C302" s="137"/>
      <c r="D302" s="185"/>
    </row>
    <row r="303" spans="1:4">
      <c r="A303" s="137"/>
      <c r="B303" s="137"/>
      <c r="C303" s="137"/>
      <c r="D303" s="185"/>
    </row>
    <row r="304" spans="1:4">
      <c r="A304" s="137"/>
      <c r="B304" s="137"/>
      <c r="C304" s="137"/>
      <c r="D304" s="185"/>
    </row>
    <row r="305" spans="1:4">
      <c r="A305" s="137"/>
      <c r="B305" s="137"/>
      <c r="C305" s="137"/>
      <c r="D305" s="185"/>
    </row>
    <row r="306" spans="1:4">
      <c r="A306" s="137"/>
      <c r="B306" s="137"/>
      <c r="C306" s="137"/>
      <c r="D306" s="185"/>
    </row>
    <row r="307" spans="1:4">
      <c r="A307" s="137"/>
      <c r="B307" s="137"/>
      <c r="C307" s="137"/>
      <c r="D307" s="185"/>
    </row>
    <row r="308" ht="19.5" customHeight="1" spans="1:4">
      <c r="A308" s="137"/>
      <c r="B308" s="137"/>
      <c r="C308" s="137"/>
      <c r="D308" s="185"/>
    </row>
    <row r="309" spans="1:4">
      <c r="A309" s="137"/>
      <c r="B309" s="137"/>
      <c r="C309" s="137"/>
      <c r="D309" s="185"/>
    </row>
    <row r="310" spans="1:4">
      <c r="A310" s="137"/>
      <c r="B310" s="137"/>
      <c r="C310" s="137"/>
      <c r="D310" s="185"/>
    </row>
    <row r="311" spans="1:4">
      <c r="A311" s="137"/>
      <c r="B311" s="137"/>
      <c r="C311" s="137"/>
      <c r="D311" s="185"/>
    </row>
    <row r="312" spans="1:4">
      <c r="A312" s="137"/>
      <c r="B312" s="137"/>
      <c r="C312" s="137"/>
      <c r="D312" s="185"/>
    </row>
    <row r="313" spans="1:4">
      <c r="A313" s="137"/>
      <c r="B313" s="137"/>
      <c r="C313" s="137"/>
      <c r="D313" s="185"/>
    </row>
    <row r="314" spans="1:4">
      <c r="A314" s="137"/>
      <c r="B314" s="137"/>
      <c r="C314" s="137"/>
      <c r="D314" s="185"/>
    </row>
    <row r="315" spans="1:4">
      <c r="A315" s="137"/>
      <c r="B315" s="137"/>
      <c r="C315" s="137"/>
      <c r="D315" s="185"/>
    </row>
    <row r="316" spans="1:4">
      <c r="A316" s="137"/>
      <c r="B316" s="137"/>
      <c r="C316" s="137"/>
      <c r="D316" s="185"/>
    </row>
    <row r="317" spans="1:4">
      <c r="A317" s="137"/>
      <c r="B317" s="137"/>
      <c r="C317" s="137"/>
      <c r="D317" s="185"/>
    </row>
    <row r="318" spans="1:4">
      <c r="A318" s="137"/>
      <c r="B318" s="137"/>
      <c r="C318" s="137"/>
      <c r="D318" s="185"/>
    </row>
    <row r="319" spans="1:4">
      <c r="A319" s="137"/>
      <c r="B319" s="137"/>
      <c r="C319" s="137"/>
      <c r="D319" s="185"/>
    </row>
    <row r="320" spans="1:4">
      <c r="A320" s="137"/>
      <c r="B320" s="137"/>
      <c r="C320" s="137"/>
      <c r="D320" s="185"/>
    </row>
    <row r="321" ht="18.75" customHeight="1" spans="1:4">
      <c r="A321" s="137"/>
      <c r="B321" s="137"/>
      <c r="C321" s="137"/>
      <c r="D321" s="185"/>
    </row>
    <row r="322" spans="1:4">
      <c r="A322" s="137"/>
      <c r="B322" s="137"/>
      <c r="C322" s="137"/>
      <c r="D322" s="185"/>
    </row>
    <row r="323" spans="1:4">
      <c r="A323" s="137"/>
      <c r="B323" s="137"/>
      <c r="C323" s="137"/>
      <c r="D323" s="185"/>
    </row>
    <row r="324" spans="1:4">
      <c r="A324" s="137"/>
      <c r="B324" s="137"/>
      <c r="C324" s="137"/>
      <c r="D324" s="185"/>
    </row>
    <row r="325" spans="1:4">
      <c r="A325" s="137"/>
      <c r="B325" s="137"/>
      <c r="C325" s="137"/>
      <c r="D325" s="185"/>
    </row>
    <row r="326" spans="1:4">
      <c r="A326" s="137"/>
      <c r="B326" s="137"/>
      <c r="C326" s="137"/>
      <c r="D326" s="185"/>
    </row>
    <row r="327" spans="1:4">
      <c r="A327" s="137"/>
      <c r="B327" s="137"/>
      <c r="C327" s="137"/>
      <c r="D327" s="185"/>
    </row>
    <row r="328" spans="1:4">
      <c r="A328" s="137"/>
      <c r="B328" s="137"/>
      <c r="C328" s="137"/>
      <c r="D328" s="185"/>
    </row>
    <row r="329" spans="1:4">
      <c r="A329" s="137"/>
      <c r="B329" s="137"/>
      <c r="C329" s="137"/>
      <c r="D329" s="185"/>
    </row>
    <row r="330" spans="1:4">
      <c r="A330" s="137"/>
      <c r="B330" s="137"/>
      <c r="C330" s="137"/>
      <c r="D330" s="185"/>
    </row>
    <row r="331" spans="1:4">
      <c r="A331" s="137"/>
      <c r="B331" s="137"/>
      <c r="C331" s="137"/>
      <c r="D331" s="185"/>
    </row>
    <row r="332" spans="1:4">
      <c r="A332" s="137"/>
      <c r="B332" s="137"/>
      <c r="C332" s="137"/>
      <c r="D332" s="185"/>
    </row>
    <row r="333" spans="1:4">
      <c r="A333" s="137"/>
      <c r="B333" s="137"/>
      <c r="C333" s="137"/>
      <c r="D333" s="185"/>
    </row>
    <row r="334" spans="1:4">
      <c r="A334" s="137"/>
      <c r="B334" s="137"/>
      <c r="C334" s="137"/>
      <c r="D334" s="185"/>
    </row>
    <row r="335" spans="1:4">
      <c r="A335" s="137"/>
      <c r="B335" s="137"/>
      <c r="C335" s="137"/>
      <c r="D335" s="185"/>
    </row>
    <row r="336" ht="21" customHeight="1" spans="1:4">
      <c r="A336" s="137"/>
      <c r="B336" s="137"/>
      <c r="C336" s="137"/>
      <c r="D336" s="185"/>
    </row>
    <row r="337" ht="21" customHeight="1" spans="1:4">
      <c r="A337" s="137"/>
      <c r="B337" s="137"/>
      <c r="C337" s="137"/>
      <c r="D337" s="185"/>
    </row>
    <row r="338" ht="21" customHeight="1" spans="1:4">
      <c r="A338" s="137"/>
      <c r="B338" s="137"/>
      <c r="C338" s="137"/>
      <c r="D338" s="185"/>
    </row>
    <row r="339" spans="1:4">
      <c r="A339" s="137"/>
      <c r="B339" s="137"/>
      <c r="C339" s="137"/>
      <c r="D339" s="185"/>
    </row>
    <row r="340" spans="1:4">
      <c r="A340" s="137"/>
      <c r="B340" s="137"/>
      <c r="C340" s="137"/>
      <c r="D340" s="185"/>
    </row>
    <row r="341" spans="1:4">
      <c r="A341" s="137"/>
      <c r="B341" s="137"/>
      <c r="C341" s="137"/>
      <c r="D341" s="185"/>
    </row>
    <row r="342" spans="1:4">
      <c r="A342" s="137"/>
      <c r="B342" s="137"/>
      <c r="C342" s="137"/>
      <c r="D342" s="185"/>
    </row>
    <row r="343" spans="1:4">
      <c r="A343" s="137"/>
      <c r="B343" s="137"/>
      <c r="C343" s="137"/>
      <c r="D343" s="185"/>
    </row>
    <row r="344" spans="1:4">
      <c r="A344" s="137"/>
      <c r="B344" s="137"/>
      <c r="C344" s="137"/>
      <c r="D344" s="185"/>
    </row>
    <row r="345" spans="1:4">
      <c r="A345" s="137"/>
      <c r="B345" s="137"/>
      <c r="C345" s="137"/>
      <c r="D345" s="185"/>
    </row>
    <row r="346" spans="1:4">
      <c r="A346" s="137"/>
      <c r="B346" s="137"/>
      <c r="C346" s="137"/>
      <c r="D346" s="185"/>
    </row>
    <row r="347" spans="1:4">
      <c r="A347" s="137"/>
      <c r="B347" s="137"/>
      <c r="C347" s="137"/>
      <c r="D347" s="185"/>
    </row>
    <row r="348" spans="1:4">
      <c r="A348" s="137"/>
      <c r="B348" s="137"/>
      <c r="C348" s="137"/>
      <c r="D348" s="185"/>
    </row>
    <row r="349" spans="1:4">
      <c r="A349" s="137"/>
      <c r="B349" s="137"/>
      <c r="C349" s="137"/>
      <c r="D349" s="185"/>
    </row>
    <row r="350" spans="1:4">
      <c r="A350" s="137"/>
      <c r="B350" s="137"/>
      <c r="C350" s="137"/>
      <c r="D350" s="185"/>
    </row>
    <row r="351" spans="1:4">
      <c r="A351" s="137"/>
      <c r="B351" s="137"/>
      <c r="C351" s="137"/>
      <c r="D351" s="185"/>
    </row>
    <row r="352" spans="1:4">
      <c r="A352" s="137"/>
      <c r="B352" s="137"/>
      <c r="C352" s="137"/>
      <c r="D352" s="185"/>
    </row>
    <row r="353" spans="1:4">
      <c r="A353" s="137"/>
      <c r="B353" s="137"/>
      <c r="C353" s="137"/>
      <c r="D353" s="185"/>
    </row>
    <row r="354" spans="1:4">
      <c r="A354" s="137"/>
      <c r="B354" s="137"/>
      <c r="C354" s="137"/>
      <c r="D354" s="185"/>
    </row>
    <row r="355" spans="1:4">
      <c r="A355" s="137"/>
      <c r="B355" s="137"/>
      <c r="C355" s="137"/>
      <c r="D355" s="185"/>
    </row>
    <row r="356" spans="1:4">
      <c r="A356" s="137"/>
      <c r="B356" s="137"/>
      <c r="C356" s="137"/>
      <c r="D356" s="185"/>
    </row>
    <row r="357" spans="1:4">
      <c r="A357" s="137"/>
      <c r="B357" s="137"/>
      <c r="C357" s="137"/>
      <c r="D357" s="185"/>
    </row>
    <row r="358" spans="1:4">
      <c r="A358" s="137"/>
      <c r="B358" s="137"/>
      <c r="C358" s="137"/>
      <c r="D358" s="185"/>
    </row>
    <row r="359" spans="1:4">
      <c r="A359" s="137"/>
      <c r="B359" s="137"/>
      <c r="C359" s="137"/>
      <c r="D359" s="185"/>
    </row>
    <row r="360" spans="1:4">
      <c r="A360" s="137"/>
      <c r="B360" s="137"/>
      <c r="C360" s="137"/>
      <c r="D360" s="185"/>
    </row>
    <row r="361" spans="1:4">
      <c r="A361" s="137"/>
      <c r="B361" s="137"/>
      <c r="C361" s="137"/>
      <c r="D361" s="185"/>
    </row>
    <row r="362" spans="1:4">
      <c r="A362" s="137"/>
      <c r="B362" s="137"/>
      <c r="C362" s="137"/>
      <c r="D362" s="185"/>
    </row>
    <row r="363" spans="1:4">
      <c r="A363" s="137"/>
      <c r="B363" s="137"/>
      <c r="C363" s="137"/>
      <c r="D363" s="185"/>
    </row>
    <row r="364" spans="1:4">
      <c r="A364" s="137"/>
      <c r="B364" s="137"/>
      <c r="C364" s="137"/>
      <c r="D364" s="185"/>
    </row>
    <row r="365" spans="1:4">
      <c r="A365" s="137"/>
      <c r="B365" s="137"/>
      <c r="C365" s="137"/>
      <c r="D365" s="185"/>
    </row>
    <row r="366" spans="1:4">
      <c r="A366" s="137"/>
      <c r="B366" s="137"/>
      <c r="C366" s="137"/>
      <c r="D366" s="185"/>
    </row>
    <row r="367" spans="1:4">
      <c r="A367" s="137"/>
      <c r="B367" s="137"/>
      <c r="C367" s="137"/>
      <c r="D367" s="185"/>
    </row>
    <row r="368" spans="1:4">
      <c r="A368" s="137"/>
      <c r="B368" s="137"/>
      <c r="C368" s="137"/>
      <c r="D368" s="185"/>
    </row>
    <row r="369" spans="1:4">
      <c r="A369" s="137"/>
      <c r="B369" s="137"/>
      <c r="C369" s="137"/>
      <c r="D369" s="185"/>
    </row>
    <row r="370" spans="1:4">
      <c r="A370" s="137"/>
      <c r="B370" s="137"/>
      <c r="C370" s="137"/>
      <c r="D370" s="185"/>
    </row>
    <row r="371" spans="1:4">
      <c r="A371" s="137"/>
      <c r="B371" s="137"/>
      <c r="C371" s="137"/>
      <c r="D371" s="185"/>
    </row>
    <row r="372" spans="1:4">
      <c r="A372" s="137"/>
      <c r="B372" s="137"/>
      <c r="C372" s="137"/>
      <c r="D372" s="185"/>
    </row>
    <row r="373" spans="1:4">
      <c r="A373" s="137"/>
      <c r="B373" s="137"/>
      <c r="C373" s="137"/>
      <c r="D373" s="185"/>
    </row>
    <row r="374" spans="1:4">
      <c r="A374" s="137"/>
      <c r="B374" s="137"/>
      <c r="C374" s="137"/>
      <c r="D374" s="185"/>
    </row>
    <row r="375" spans="1:4">
      <c r="A375" s="137"/>
      <c r="B375" s="137"/>
      <c r="C375" s="137"/>
      <c r="D375" s="185"/>
    </row>
    <row r="376" spans="1:4">
      <c r="A376" s="137"/>
      <c r="B376" s="137"/>
      <c r="C376" s="137"/>
      <c r="D376" s="185"/>
    </row>
    <row r="377" spans="1:4">
      <c r="A377" s="137"/>
      <c r="B377" s="137"/>
      <c r="C377" s="137"/>
      <c r="D377" s="185"/>
    </row>
    <row r="378" spans="1:4">
      <c r="A378" s="137"/>
      <c r="B378" s="137"/>
      <c r="C378" s="137"/>
      <c r="D378" s="185"/>
    </row>
    <row r="379" spans="1:4">
      <c r="A379" s="137"/>
      <c r="B379" s="137"/>
      <c r="C379" s="137"/>
      <c r="D379" s="185"/>
    </row>
    <row r="380" spans="1:4">
      <c r="A380" s="137"/>
      <c r="B380" s="137"/>
      <c r="C380" s="137"/>
      <c r="D380" s="185"/>
    </row>
    <row r="381" spans="1:4">
      <c r="A381" s="137"/>
      <c r="B381" s="137"/>
      <c r="C381" s="137"/>
      <c r="D381" s="185"/>
    </row>
    <row r="382" spans="1:4">
      <c r="A382" s="137"/>
      <c r="B382" s="137"/>
      <c r="C382" s="137"/>
      <c r="D382" s="185"/>
    </row>
    <row r="383" spans="1:4">
      <c r="A383" s="137"/>
      <c r="B383" s="137"/>
      <c r="C383" s="137"/>
      <c r="D383" s="185"/>
    </row>
    <row r="384" spans="1:4">
      <c r="A384" s="137"/>
      <c r="B384" s="137"/>
      <c r="C384" s="137"/>
      <c r="D384" s="185"/>
    </row>
    <row r="385" spans="1:4">
      <c r="A385" s="137"/>
      <c r="B385" s="137"/>
      <c r="C385" s="137"/>
      <c r="D385" s="185"/>
    </row>
    <row r="386" spans="1:4">
      <c r="A386" s="137"/>
      <c r="B386" s="137"/>
      <c r="C386" s="137"/>
      <c r="D386" s="185"/>
    </row>
    <row r="387" spans="1:4">
      <c r="A387" s="137"/>
      <c r="B387" s="137"/>
      <c r="C387" s="137"/>
      <c r="D387" s="185"/>
    </row>
    <row r="388" spans="1:4">
      <c r="A388" s="137"/>
      <c r="B388" s="137"/>
      <c r="C388" s="137"/>
      <c r="D388" s="185"/>
    </row>
    <row r="389" spans="1:4">
      <c r="A389" s="137"/>
      <c r="B389" s="137"/>
      <c r="C389" s="137"/>
      <c r="D389" s="185"/>
    </row>
    <row r="390" spans="1:4">
      <c r="A390" s="137"/>
      <c r="B390" s="137"/>
      <c r="C390" s="137"/>
      <c r="D390" s="185"/>
    </row>
    <row r="391" spans="1:4">
      <c r="A391" s="137"/>
      <c r="B391" s="137"/>
      <c r="C391" s="137"/>
      <c r="D391" s="185"/>
    </row>
    <row r="392" spans="1:4">
      <c r="A392" s="137"/>
      <c r="B392" s="137"/>
      <c r="C392" s="137"/>
      <c r="D392" s="185"/>
    </row>
    <row r="393" spans="1:4">
      <c r="A393" s="137"/>
      <c r="B393" s="137"/>
      <c r="C393" s="137"/>
      <c r="D393" s="185"/>
    </row>
    <row r="394" spans="1:4">
      <c r="A394" s="137"/>
      <c r="B394" s="137"/>
      <c r="C394" s="137"/>
      <c r="D394" s="185"/>
    </row>
    <row r="395" spans="1:4">
      <c r="A395" s="137"/>
      <c r="B395" s="137"/>
      <c r="C395" s="137"/>
      <c r="D395" s="185"/>
    </row>
    <row r="396" spans="1:4">
      <c r="A396" s="137"/>
      <c r="B396" s="137"/>
      <c r="C396" s="137"/>
      <c r="D396" s="185"/>
    </row>
    <row r="397" spans="1:4">
      <c r="A397" s="137"/>
      <c r="B397" s="137"/>
      <c r="C397" s="137"/>
      <c r="D397" s="185"/>
    </row>
  </sheetData>
  <mergeCells count="4">
    <mergeCell ref="A1:D1"/>
    <mergeCell ref="C3:D3"/>
    <mergeCell ref="A3:A4"/>
    <mergeCell ref="B3:B4"/>
  </mergeCells>
  <printOptions horizontalCentered="1"/>
  <pageMargins left="0.393055555555556" right="0.393055555555556" top="0.550694444444444" bottom="0.629861111111111" header="0.511805555555556" footer="0.314583333333333"/>
  <pageSetup paperSize="9" firstPageNumber="5" orientation="landscape" useFirstPageNumber="1" horizontalDpi="600" verticalDpi="600"/>
  <headerFooter alignWithMargins="0"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21"/>
  <sheetViews>
    <sheetView showZeros="0" zoomScale="90" zoomScaleNormal="90" workbookViewId="0">
      <pane ySplit="4" topLeftCell="A165" activePane="bottomLeft" state="frozen"/>
      <selection/>
      <selection pane="bottomLeft" activeCell="B183" sqref="B183"/>
    </sheetView>
  </sheetViews>
  <sheetFormatPr defaultColWidth="6.75" defaultRowHeight="14.25" outlineLevelCol="6"/>
  <cols>
    <col min="1" max="1" width="14.9916666666667" style="139" customWidth="1"/>
    <col min="2" max="2" width="35.225" style="140" customWidth="1"/>
    <col min="3" max="3" width="14.0833333333333" style="141" customWidth="1"/>
    <col min="4" max="4" width="13.7416666666667" style="142" customWidth="1"/>
    <col min="5" max="5" width="13.4083333333333" style="141" customWidth="1"/>
    <col min="6" max="6" width="16.7" style="143" customWidth="1"/>
    <col min="7" max="7" width="13.975" style="144" customWidth="1"/>
    <col min="8" max="16384" width="6.75" style="145"/>
  </cols>
  <sheetData>
    <row r="1" ht="30" customHeight="1" spans="1:7">
      <c r="A1" s="146" t="s">
        <v>8</v>
      </c>
      <c r="B1" s="146"/>
      <c r="C1" s="146"/>
      <c r="D1" s="146"/>
      <c r="E1" s="146"/>
      <c r="F1" s="146"/>
      <c r="G1" s="146"/>
    </row>
    <row r="2" ht="17.25" customHeight="1" spans="3:7">
      <c r="C2" s="147"/>
      <c r="D2" s="148"/>
      <c r="E2" s="147"/>
      <c r="F2" s="149"/>
      <c r="G2" s="150" t="s">
        <v>20</v>
      </c>
    </row>
    <row r="3" s="136" customFormat="1" ht="24" customHeight="1" spans="1:7">
      <c r="A3" s="151" t="s">
        <v>127</v>
      </c>
      <c r="B3" s="151" t="s">
        <v>128</v>
      </c>
      <c r="C3" s="108" t="s">
        <v>129</v>
      </c>
      <c r="D3" s="152" t="s">
        <v>23</v>
      </c>
      <c r="E3" s="108" t="s">
        <v>130</v>
      </c>
      <c r="F3" s="153"/>
      <c r="G3" s="108" t="s">
        <v>131</v>
      </c>
    </row>
    <row r="4" s="136" customFormat="1" ht="24" customHeight="1" spans="1:7">
      <c r="A4" s="154"/>
      <c r="B4" s="154"/>
      <c r="C4" s="108"/>
      <c r="D4" s="152"/>
      <c r="E4" s="108" t="s">
        <v>101</v>
      </c>
      <c r="F4" s="153" t="s">
        <v>132</v>
      </c>
      <c r="G4" s="127"/>
    </row>
    <row r="5" s="137" customFormat="1" ht="21" customHeight="1" spans="1:7">
      <c r="A5" s="155">
        <v>201</v>
      </c>
      <c r="B5" s="156" t="s">
        <v>133</v>
      </c>
      <c r="C5" s="157">
        <f>SUM(C6:C28)</f>
        <v>41177</v>
      </c>
      <c r="D5" s="157">
        <f>SUM(D6:D28)</f>
        <v>44560</v>
      </c>
      <c r="E5" s="157">
        <f>D5-C5</f>
        <v>3383</v>
      </c>
      <c r="F5" s="158">
        <f t="shared" ref="F5:F26" si="0">E5/C5</f>
        <v>0.0821575151176628</v>
      </c>
      <c r="G5" s="159"/>
    </row>
    <row r="6" s="137" customFormat="1" ht="21" customHeight="1" spans="1:7">
      <c r="A6" s="160">
        <v>20101</v>
      </c>
      <c r="B6" s="161" t="s">
        <v>134</v>
      </c>
      <c r="C6" s="162">
        <v>1090</v>
      </c>
      <c r="D6" s="162">
        <v>890</v>
      </c>
      <c r="E6" s="162">
        <f t="shared" ref="E5:E26" si="1">D6-C6</f>
        <v>-200</v>
      </c>
      <c r="F6" s="163">
        <f t="shared" si="0"/>
        <v>-0.18348623853211</v>
      </c>
      <c r="G6" s="164"/>
    </row>
    <row r="7" s="137" customFormat="1" ht="21" customHeight="1" spans="1:7">
      <c r="A7" s="160">
        <v>20102</v>
      </c>
      <c r="B7" s="161" t="s">
        <v>135</v>
      </c>
      <c r="C7" s="162">
        <v>517</v>
      </c>
      <c r="D7" s="162">
        <v>573</v>
      </c>
      <c r="E7" s="162">
        <f t="shared" si="1"/>
        <v>56</v>
      </c>
      <c r="F7" s="163">
        <f t="shared" si="0"/>
        <v>0.108317214700193</v>
      </c>
      <c r="G7" s="164"/>
    </row>
    <row r="8" s="137" customFormat="1" ht="21" customHeight="1" spans="1:7">
      <c r="A8" s="160">
        <v>20103</v>
      </c>
      <c r="B8" s="161" t="s">
        <v>136</v>
      </c>
      <c r="C8" s="162">
        <v>23199</v>
      </c>
      <c r="D8" s="162">
        <v>25893</v>
      </c>
      <c r="E8" s="162">
        <f t="shared" si="1"/>
        <v>2694</v>
      </c>
      <c r="F8" s="163">
        <f t="shared" si="0"/>
        <v>0.116125695073064</v>
      </c>
      <c r="G8" s="164"/>
    </row>
    <row r="9" s="137" customFormat="1" ht="21" customHeight="1" spans="1:7">
      <c r="A9" s="160">
        <v>20104</v>
      </c>
      <c r="B9" s="161" t="s">
        <v>137</v>
      </c>
      <c r="C9" s="162">
        <v>952</v>
      </c>
      <c r="D9" s="162">
        <v>686</v>
      </c>
      <c r="E9" s="162">
        <f t="shared" si="1"/>
        <v>-266</v>
      </c>
      <c r="F9" s="163">
        <f t="shared" si="0"/>
        <v>-0.279411764705882</v>
      </c>
      <c r="G9" s="164"/>
    </row>
    <row r="10" s="137" customFormat="1" ht="21" customHeight="1" spans="1:7">
      <c r="A10" s="160">
        <v>20105</v>
      </c>
      <c r="B10" s="161" t="s">
        <v>138</v>
      </c>
      <c r="C10" s="162">
        <v>288</v>
      </c>
      <c r="D10" s="162">
        <v>421</v>
      </c>
      <c r="E10" s="162">
        <f t="shared" si="1"/>
        <v>133</v>
      </c>
      <c r="F10" s="163">
        <f t="shared" si="0"/>
        <v>0.461805555555556</v>
      </c>
      <c r="G10" s="164"/>
    </row>
    <row r="11" s="137" customFormat="1" ht="21" customHeight="1" spans="1:7">
      <c r="A11" s="160">
        <v>20106</v>
      </c>
      <c r="B11" s="161" t="s">
        <v>139</v>
      </c>
      <c r="C11" s="162">
        <v>2415</v>
      </c>
      <c r="D11" s="162">
        <v>2368</v>
      </c>
      <c r="E11" s="162">
        <f t="shared" si="1"/>
        <v>-47</v>
      </c>
      <c r="F11" s="163">
        <f t="shared" si="0"/>
        <v>-0.0194616977225673</v>
      </c>
      <c r="G11" s="164"/>
    </row>
    <row r="12" s="137" customFormat="1" ht="21" customHeight="1" spans="1:7">
      <c r="A12" s="160">
        <v>20107</v>
      </c>
      <c r="B12" s="161" t="s">
        <v>140</v>
      </c>
      <c r="C12" s="162">
        <v>1227</v>
      </c>
      <c r="D12" s="162">
        <v>1961</v>
      </c>
      <c r="E12" s="162">
        <f t="shared" si="1"/>
        <v>734</v>
      </c>
      <c r="F12" s="163">
        <f t="shared" si="0"/>
        <v>0.598207008964955</v>
      </c>
      <c r="G12" s="164"/>
    </row>
    <row r="13" s="137" customFormat="1" ht="21" customHeight="1" spans="1:7">
      <c r="A13" s="160">
        <v>20108</v>
      </c>
      <c r="B13" s="161" t="s">
        <v>141</v>
      </c>
      <c r="C13" s="162">
        <v>435</v>
      </c>
      <c r="D13" s="162">
        <v>352</v>
      </c>
      <c r="E13" s="162">
        <f t="shared" si="1"/>
        <v>-83</v>
      </c>
      <c r="F13" s="163">
        <f t="shared" si="0"/>
        <v>-0.190804597701149</v>
      </c>
      <c r="G13" s="164"/>
    </row>
    <row r="14" s="137" customFormat="1" ht="21" customHeight="1" spans="1:7">
      <c r="A14" s="160">
        <v>20111</v>
      </c>
      <c r="B14" s="161" t="s">
        <v>142</v>
      </c>
      <c r="C14" s="162">
        <v>1624</v>
      </c>
      <c r="D14" s="162">
        <v>2140</v>
      </c>
      <c r="E14" s="162">
        <f t="shared" si="1"/>
        <v>516</v>
      </c>
      <c r="F14" s="163">
        <f t="shared" si="0"/>
        <v>0.317733990147783</v>
      </c>
      <c r="G14" s="164"/>
    </row>
    <row r="15" s="137" customFormat="1" ht="21" customHeight="1" spans="1:7">
      <c r="A15" s="160">
        <v>20113</v>
      </c>
      <c r="B15" s="161" t="s">
        <v>143</v>
      </c>
      <c r="C15" s="162">
        <v>312</v>
      </c>
      <c r="D15" s="162">
        <v>316</v>
      </c>
      <c r="E15" s="162">
        <f t="shared" si="1"/>
        <v>4</v>
      </c>
      <c r="F15" s="163">
        <f t="shared" si="0"/>
        <v>0.0128205128205128</v>
      </c>
      <c r="G15" s="164"/>
    </row>
    <row r="16" s="137" customFormat="1" ht="21" customHeight="1" spans="1:7">
      <c r="A16" s="160">
        <v>20123</v>
      </c>
      <c r="B16" s="161" t="s">
        <v>144</v>
      </c>
      <c r="C16" s="162">
        <v>18</v>
      </c>
      <c r="D16" s="162">
        <v>8</v>
      </c>
      <c r="E16" s="162">
        <f t="shared" si="1"/>
        <v>-10</v>
      </c>
      <c r="F16" s="163">
        <f t="shared" si="0"/>
        <v>-0.555555555555556</v>
      </c>
      <c r="G16" s="164"/>
    </row>
    <row r="17" s="137" customFormat="1" ht="21" customHeight="1" spans="1:7">
      <c r="A17" s="160">
        <v>20126</v>
      </c>
      <c r="B17" s="161" t="s">
        <v>145</v>
      </c>
      <c r="C17" s="162">
        <v>98</v>
      </c>
      <c r="D17" s="162">
        <v>116</v>
      </c>
      <c r="E17" s="162">
        <f t="shared" si="1"/>
        <v>18</v>
      </c>
      <c r="F17" s="163">
        <f t="shared" si="0"/>
        <v>0.183673469387755</v>
      </c>
      <c r="G17" s="164"/>
    </row>
    <row r="18" s="137" customFormat="1" ht="21" customHeight="1" spans="1:7">
      <c r="A18" s="160">
        <v>20128</v>
      </c>
      <c r="B18" s="161" t="s">
        <v>146</v>
      </c>
      <c r="C18" s="162">
        <v>85</v>
      </c>
      <c r="D18" s="162">
        <v>80</v>
      </c>
      <c r="E18" s="162">
        <f t="shared" si="1"/>
        <v>-5</v>
      </c>
      <c r="F18" s="163">
        <f t="shared" si="0"/>
        <v>-0.0588235294117647</v>
      </c>
      <c r="G18" s="164"/>
    </row>
    <row r="19" s="137" customFormat="1" ht="21" customHeight="1" spans="1:7">
      <c r="A19" s="160">
        <v>20129</v>
      </c>
      <c r="B19" s="161" t="s">
        <v>147</v>
      </c>
      <c r="C19" s="162">
        <v>2032</v>
      </c>
      <c r="D19" s="162">
        <v>1997</v>
      </c>
      <c r="E19" s="162">
        <f t="shared" si="1"/>
        <v>-35</v>
      </c>
      <c r="F19" s="163">
        <f t="shared" si="0"/>
        <v>-0.0172244094488189</v>
      </c>
      <c r="G19" s="164"/>
    </row>
    <row r="20" s="137" customFormat="1" ht="21" customHeight="1" spans="1:7">
      <c r="A20" s="160">
        <v>20131</v>
      </c>
      <c r="B20" s="161" t="s">
        <v>148</v>
      </c>
      <c r="C20" s="162">
        <v>574</v>
      </c>
      <c r="D20" s="162">
        <v>545</v>
      </c>
      <c r="E20" s="162">
        <f t="shared" si="1"/>
        <v>-29</v>
      </c>
      <c r="F20" s="163">
        <f t="shared" si="0"/>
        <v>-0.0505226480836237</v>
      </c>
      <c r="G20" s="164"/>
    </row>
    <row r="21" s="137" customFormat="1" ht="21" customHeight="1" spans="1:7">
      <c r="A21" s="160">
        <v>20132</v>
      </c>
      <c r="B21" s="161" t="s">
        <v>149</v>
      </c>
      <c r="C21" s="162">
        <v>1032</v>
      </c>
      <c r="D21" s="162">
        <v>605</v>
      </c>
      <c r="E21" s="162">
        <f t="shared" si="1"/>
        <v>-427</v>
      </c>
      <c r="F21" s="163">
        <f t="shared" si="0"/>
        <v>-0.413759689922481</v>
      </c>
      <c r="G21" s="164"/>
    </row>
    <row r="22" s="137" customFormat="1" ht="21" customHeight="1" spans="1:7">
      <c r="A22" s="160">
        <v>20133</v>
      </c>
      <c r="B22" s="161" t="s">
        <v>150</v>
      </c>
      <c r="C22" s="162">
        <v>754</v>
      </c>
      <c r="D22" s="162">
        <v>1374</v>
      </c>
      <c r="E22" s="162">
        <f t="shared" si="1"/>
        <v>620</v>
      </c>
      <c r="F22" s="163">
        <f t="shared" si="0"/>
        <v>0.822281167108753</v>
      </c>
      <c r="G22" s="164"/>
    </row>
    <row r="23" s="137" customFormat="1" ht="21" customHeight="1" spans="1:7">
      <c r="A23" s="160">
        <v>20134</v>
      </c>
      <c r="B23" s="161" t="s">
        <v>151</v>
      </c>
      <c r="C23" s="162">
        <v>238</v>
      </c>
      <c r="D23" s="162">
        <v>183</v>
      </c>
      <c r="E23" s="162">
        <f t="shared" si="1"/>
        <v>-55</v>
      </c>
      <c r="F23" s="163">
        <f t="shared" si="0"/>
        <v>-0.23109243697479</v>
      </c>
      <c r="G23" s="164"/>
    </row>
    <row r="24" s="137" customFormat="1" ht="21" customHeight="1" spans="1:7">
      <c r="A24" s="160">
        <v>20135</v>
      </c>
      <c r="B24" s="161" t="s">
        <v>152</v>
      </c>
      <c r="C24" s="162">
        <v>30</v>
      </c>
      <c r="D24" s="162">
        <v>30</v>
      </c>
      <c r="E24" s="162">
        <f t="shared" si="1"/>
        <v>0</v>
      </c>
      <c r="F24" s="163">
        <f t="shared" si="0"/>
        <v>0</v>
      </c>
      <c r="G24" s="164"/>
    </row>
    <row r="25" s="137" customFormat="1" ht="21" customHeight="1" spans="1:7">
      <c r="A25" s="160">
        <v>20136</v>
      </c>
      <c r="B25" s="161" t="s">
        <v>153</v>
      </c>
      <c r="C25" s="162">
        <v>589</v>
      </c>
      <c r="D25" s="162">
        <v>672</v>
      </c>
      <c r="E25" s="162">
        <f t="shared" si="1"/>
        <v>83</v>
      </c>
      <c r="F25" s="163">
        <f t="shared" si="0"/>
        <v>0.140916808149406</v>
      </c>
      <c r="G25" s="164"/>
    </row>
    <row r="26" s="137" customFormat="1" ht="21" customHeight="1" spans="1:7">
      <c r="A26" s="160">
        <v>20138</v>
      </c>
      <c r="B26" s="161" t="s">
        <v>154</v>
      </c>
      <c r="C26" s="162">
        <v>3491</v>
      </c>
      <c r="D26" s="162">
        <v>3190</v>
      </c>
      <c r="E26" s="162">
        <f t="shared" si="1"/>
        <v>-301</v>
      </c>
      <c r="F26" s="163">
        <f t="shared" si="0"/>
        <v>-0.0862217129762246</v>
      </c>
      <c r="G26" s="164"/>
    </row>
    <row r="27" s="137" customFormat="1" ht="21" customHeight="1" spans="1:7">
      <c r="A27" s="160">
        <v>20140</v>
      </c>
      <c r="B27" s="161" t="s">
        <v>155</v>
      </c>
      <c r="C27" s="162">
        <v>163</v>
      </c>
      <c r="D27" s="162">
        <v>152</v>
      </c>
      <c r="E27" s="162"/>
      <c r="F27" s="163"/>
      <c r="G27" s="164"/>
    </row>
    <row r="28" s="137" customFormat="1" ht="21" customHeight="1" spans="1:7">
      <c r="A28" s="160">
        <v>20199</v>
      </c>
      <c r="B28" s="161" t="s">
        <v>156</v>
      </c>
      <c r="C28" s="162">
        <v>14</v>
      </c>
      <c r="D28" s="162">
        <v>8</v>
      </c>
      <c r="E28" s="162">
        <f t="shared" ref="E28:E64" si="2">D28-C28</f>
        <v>-6</v>
      </c>
      <c r="F28" s="163">
        <f t="shared" ref="F28:F64" si="3">E28/C28</f>
        <v>-0.428571428571429</v>
      </c>
      <c r="G28" s="164"/>
    </row>
    <row r="29" s="137" customFormat="1" ht="21" customHeight="1" spans="1:7">
      <c r="A29" s="155">
        <v>203</v>
      </c>
      <c r="B29" s="156" t="s">
        <v>157</v>
      </c>
      <c r="C29" s="157">
        <f>SUM(C30:C31)</f>
        <v>539</v>
      </c>
      <c r="D29" s="157">
        <f>SUM(D30:D31)</f>
        <v>259</v>
      </c>
      <c r="E29" s="157">
        <f t="shared" si="2"/>
        <v>-280</v>
      </c>
      <c r="F29" s="158">
        <f t="shared" si="3"/>
        <v>-0.519480519480519</v>
      </c>
      <c r="G29" s="159"/>
    </row>
    <row r="30" s="137" customFormat="1" ht="21" customHeight="1" spans="1:7">
      <c r="A30" s="160">
        <v>20306</v>
      </c>
      <c r="B30" s="161" t="s">
        <v>158</v>
      </c>
      <c r="C30" s="162">
        <v>539</v>
      </c>
      <c r="D30" s="162">
        <v>259</v>
      </c>
      <c r="E30" s="162">
        <f t="shared" si="2"/>
        <v>-280</v>
      </c>
      <c r="F30" s="163">
        <f t="shared" si="3"/>
        <v>-0.519480519480519</v>
      </c>
      <c r="G30" s="164"/>
    </row>
    <row r="31" s="137" customFormat="1" ht="21" customHeight="1" spans="1:7">
      <c r="A31" s="160">
        <v>20399</v>
      </c>
      <c r="B31" s="161" t="s">
        <v>159</v>
      </c>
      <c r="C31" s="162"/>
      <c r="D31" s="162"/>
      <c r="E31" s="162">
        <f t="shared" si="2"/>
        <v>0</v>
      </c>
      <c r="F31" s="163"/>
      <c r="G31" s="164"/>
    </row>
    <row r="32" s="137" customFormat="1" ht="21" customHeight="1" spans="1:7">
      <c r="A32" s="155">
        <v>204</v>
      </c>
      <c r="B32" s="156" t="s">
        <v>160</v>
      </c>
      <c r="C32" s="157">
        <f>SUM(C33:C38)</f>
        <v>12385</v>
      </c>
      <c r="D32" s="157">
        <f>SUM(D33:D38)</f>
        <v>12591</v>
      </c>
      <c r="E32" s="157">
        <f t="shared" si="2"/>
        <v>206</v>
      </c>
      <c r="F32" s="158">
        <f t="shared" si="3"/>
        <v>0.0166330238191361</v>
      </c>
      <c r="G32" s="159"/>
    </row>
    <row r="33" s="137" customFormat="1" ht="21" customHeight="1" spans="1:7">
      <c r="A33" s="160">
        <v>20401</v>
      </c>
      <c r="B33" s="161" t="s">
        <v>161</v>
      </c>
      <c r="C33" s="162">
        <v>18</v>
      </c>
      <c r="D33" s="162">
        <v>26</v>
      </c>
      <c r="E33" s="162">
        <f t="shared" si="2"/>
        <v>8</v>
      </c>
      <c r="F33" s="163">
        <f t="shared" si="3"/>
        <v>0.444444444444444</v>
      </c>
      <c r="G33" s="164"/>
    </row>
    <row r="34" s="137" customFormat="1" ht="21" customHeight="1" spans="1:7">
      <c r="A34" s="160">
        <v>20402</v>
      </c>
      <c r="B34" s="161" t="s">
        <v>162</v>
      </c>
      <c r="C34" s="162">
        <v>10953</v>
      </c>
      <c r="D34" s="162">
        <v>11151</v>
      </c>
      <c r="E34" s="162">
        <f t="shared" si="2"/>
        <v>198</v>
      </c>
      <c r="F34" s="163">
        <f t="shared" si="3"/>
        <v>0.0180772391125719</v>
      </c>
      <c r="G34" s="164"/>
    </row>
    <row r="35" s="137" customFormat="1" ht="21" customHeight="1" spans="1:7">
      <c r="A35" s="160">
        <v>20404</v>
      </c>
      <c r="B35" s="161" t="s">
        <v>163</v>
      </c>
      <c r="C35" s="162"/>
      <c r="D35" s="162"/>
      <c r="E35" s="162">
        <f t="shared" si="2"/>
        <v>0</v>
      </c>
      <c r="F35" s="163"/>
      <c r="G35" s="164"/>
    </row>
    <row r="36" s="137" customFormat="1" ht="21" customHeight="1" spans="1:7">
      <c r="A36" s="160">
        <v>20405</v>
      </c>
      <c r="B36" s="161" t="s">
        <v>164</v>
      </c>
      <c r="C36" s="162"/>
      <c r="D36" s="162"/>
      <c r="E36" s="162">
        <f t="shared" si="2"/>
        <v>0</v>
      </c>
      <c r="F36" s="163"/>
      <c r="G36" s="164"/>
    </row>
    <row r="37" s="137" customFormat="1" ht="21" customHeight="1" spans="1:7">
      <c r="A37" s="160">
        <v>20406</v>
      </c>
      <c r="B37" s="161" t="s">
        <v>165</v>
      </c>
      <c r="C37" s="162">
        <v>1378</v>
      </c>
      <c r="D37" s="162">
        <v>1370</v>
      </c>
      <c r="E37" s="162">
        <f t="shared" si="2"/>
        <v>-8</v>
      </c>
      <c r="F37" s="163">
        <f t="shared" si="3"/>
        <v>-0.0058055152394775</v>
      </c>
      <c r="G37" s="164"/>
    </row>
    <row r="38" s="137" customFormat="1" ht="21" customHeight="1" spans="1:7">
      <c r="A38" s="160">
        <v>20499</v>
      </c>
      <c r="B38" s="161" t="s">
        <v>166</v>
      </c>
      <c r="C38" s="162">
        <v>36</v>
      </c>
      <c r="D38" s="162">
        <v>44</v>
      </c>
      <c r="E38" s="162">
        <f t="shared" si="2"/>
        <v>8</v>
      </c>
      <c r="F38" s="163">
        <f t="shared" si="3"/>
        <v>0.222222222222222</v>
      </c>
      <c r="G38" s="164"/>
    </row>
    <row r="39" s="137" customFormat="1" ht="21" customHeight="1" spans="1:7">
      <c r="A39" s="155">
        <v>205</v>
      </c>
      <c r="B39" s="156" t="s">
        <v>167</v>
      </c>
      <c r="C39" s="157">
        <f>SUM(C40:C46)+1</f>
        <v>91559</v>
      </c>
      <c r="D39" s="157">
        <f>SUM(D40:D46)</f>
        <v>90539</v>
      </c>
      <c r="E39" s="157">
        <f t="shared" si="2"/>
        <v>-1020</v>
      </c>
      <c r="F39" s="158">
        <f t="shared" si="3"/>
        <v>-0.0111403575836346</v>
      </c>
      <c r="G39" s="159"/>
    </row>
    <row r="40" s="137" customFormat="1" ht="21" customHeight="1" spans="1:7">
      <c r="A40" s="160">
        <v>20501</v>
      </c>
      <c r="B40" s="161" t="s">
        <v>168</v>
      </c>
      <c r="C40" s="162">
        <v>963</v>
      </c>
      <c r="D40" s="162">
        <v>1464</v>
      </c>
      <c r="E40" s="162">
        <f t="shared" si="2"/>
        <v>501</v>
      </c>
      <c r="F40" s="163">
        <f t="shared" si="3"/>
        <v>0.520249221183801</v>
      </c>
      <c r="G40" s="164"/>
    </row>
    <row r="41" s="137" customFormat="1" ht="21" customHeight="1" spans="1:7">
      <c r="A41" s="160">
        <v>20502</v>
      </c>
      <c r="B41" s="161" t="s">
        <v>169</v>
      </c>
      <c r="C41" s="162">
        <v>86639</v>
      </c>
      <c r="D41" s="162">
        <v>85675</v>
      </c>
      <c r="E41" s="162">
        <f t="shared" si="2"/>
        <v>-964</v>
      </c>
      <c r="F41" s="163">
        <f t="shared" si="3"/>
        <v>-0.0111266288853749</v>
      </c>
      <c r="G41" s="164"/>
    </row>
    <row r="42" s="137" customFormat="1" ht="21" customHeight="1" spans="1:7">
      <c r="A42" s="160">
        <v>20503</v>
      </c>
      <c r="B42" s="161" t="s">
        <v>170</v>
      </c>
      <c r="C42" s="162">
        <v>1323</v>
      </c>
      <c r="D42" s="162">
        <v>1069</v>
      </c>
      <c r="E42" s="162">
        <f t="shared" si="2"/>
        <v>-254</v>
      </c>
      <c r="F42" s="163">
        <f t="shared" si="3"/>
        <v>-0.191987906273621</v>
      </c>
      <c r="G42" s="165"/>
    </row>
    <row r="43" s="137" customFormat="1" ht="21" customHeight="1" spans="1:7">
      <c r="A43" s="160">
        <v>20507</v>
      </c>
      <c r="B43" s="161" t="s">
        <v>171</v>
      </c>
      <c r="C43" s="162">
        <v>369</v>
      </c>
      <c r="D43" s="162">
        <v>382</v>
      </c>
      <c r="E43" s="162">
        <f t="shared" si="2"/>
        <v>13</v>
      </c>
      <c r="F43" s="163">
        <f t="shared" si="3"/>
        <v>0.035230352303523</v>
      </c>
      <c r="G43" s="164"/>
    </row>
    <row r="44" s="137" customFormat="1" ht="21" customHeight="1" spans="1:7">
      <c r="A44" s="160">
        <v>20508</v>
      </c>
      <c r="B44" s="161" t="s">
        <v>172</v>
      </c>
      <c r="C44" s="162">
        <v>330</v>
      </c>
      <c r="D44" s="162">
        <v>358</v>
      </c>
      <c r="E44" s="162">
        <f t="shared" si="2"/>
        <v>28</v>
      </c>
      <c r="F44" s="163">
        <f t="shared" si="3"/>
        <v>0.0848484848484849</v>
      </c>
      <c r="G44" s="164"/>
    </row>
    <row r="45" s="137" customFormat="1" ht="21" customHeight="1" spans="1:7">
      <c r="A45" s="160">
        <v>20509</v>
      </c>
      <c r="B45" s="161" t="s">
        <v>173</v>
      </c>
      <c r="C45" s="162">
        <v>1924</v>
      </c>
      <c r="D45" s="162">
        <v>1290</v>
      </c>
      <c r="E45" s="162">
        <f t="shared" si="2"/>
        <v>-634</v>
      </c>
      <c r="F45" s="163">
        <f t="shared" si="3"/>
        <v>-0.32952182952183</v>
      </c>
      <c r="G45" s="164"/>
    </row>
    <row r="46" s="137" customFormat="1" ht="21" customHeight="1" spans="1:7">
      <c r="A46" s="160">
        <v>20599</v>
      </c>
      <c r="B46" s="161" t="s">
        <v>174</v>
      </c>
      <c r="C46" s="162">
        <v>10</v>
      </c>
      <c r="D46" s="162">
        <v>301</v>
      </c>
      <c r="E46" s="162">
        <f t="shared" si="2"/>
        <v>291</v>
      </c>
      <c r="F46" s="163">
        <f t="shared" si="3"/>
        <v>29.1</v>
      </c>
      <c r="G46" s="164"/>
    </row>
    <row r="47" s="137" customFormat="1" ht="21" customHeight="1" spans="1:7">
      <c r="A47" s="155">
        <v>206</v>
      </c>
      <c r="B47" s="156" t="s">
        <v>175</v>
      </c>
      <c r="C47" s="157">
        <f>SUM(C48:C53)+1</f>
        <v>4255</v>
      </c>
      <c r="D47" s="157">
        <f>SUM(D48:D53)</f>
        <v>4255</v>
      </c>
      <c r="E47" s="157">
        <f t="shared" si="2"/>
        <v>0</v>
      </c>
      <c r="F47" s="158">
        <f t="shared" si="3"/>
        <v>0</v>
      </c>
      <c r="G47" s="159"/>
    </row>
    <row r="48" s="137" customFormat="1" ht="21" customHeight="1" spans="1:7">
      <c r="A48" s="160">
        <v>20601</v>
      </c>
      <c r="B48" s="161" t="s">
        <v>176</v>
      </c>
      <c r="C48" s="162">
        <v>307</v>
      </c>
      <c r="D48" s="162">
        <v>252</v>
      </c>
      <c r="E48" s="162">
        <f t="shared" si="2"/>
        <v>-55</v>
      </c>
      <c r="F48" s="163">
        <f t="shared" si="3"/>
        <v>-0.179153094462541</v>
      </c>
      <c r="G48" s="164"/>
    </row>
    <row r="49" s="137" customFormat="1" ht="21" customHeight="1" spans="1:7">
      <c r="A49" s="160">
        <v>20603</v>
      </c>
      <c r="B49" s="161" t="s">
        <v>177</v>
      </c>
      <c r="C49" s="162">
        <v>0</v>
      </c>
      <c r="D49" s="162">
        <v>10</v>
      </c>
      <c r="E49" s="162">
        <f t="shared" si="2"/>
        <v>10</v>
      </c>
      <c r="F49" s="163"/>
      <c r="G49" s="164"/>
    </row>
    <row r="50" s="137" customFormat="1" ht="21" customHeight="1" spans="1:7">
      <c r="A50" s="160">
        <v>20604</v>
      </c>
      <c r="B50" s="161" t="s">
        <v>178</v>
      </c>
      <c r="C50" s="162">
        <v>1306</v>
      </c>
      <c r="D50" s="162">
        <v>572</v>
      </c>
      <c r="E50" s="162">
        <f t="shared" si="2"/>
        <v>-734</v>
      </c>
      <c r="F50" s="163">
        <f t="shared" si="3"/>
        <v>-0.562021439509954</v>
      </c>
      <c r="G50" s="164"/>
    </row>
    <row r="51" s="137" customFormat="1" ht="21" customHeight="1" spans="1:7">
      <c r="A51" s="160">
        <v>20606</v>
      </c>
      <c r="B51" s="161" t="s">
        <v>179</v>
      </c>
      <c r="C51" s="162">
        <v>0</v>
      </c>
      <c r="D51" s="162"/>
      <c r="E51" s="162">
        <f t="shared" si="2"/>
        <v>0</v>
      </c>
      <c r="F51" s="163"/>
      <c r="G51" s="164"/>
    </row>
    <row r="52" s="137" customFormat="1" ht="21" customHeight="1" spans="1:7">
      <c r="A52" s="160">
        <v>20607</v>
      </c>
      <c r="B52" s="161" t="s">
        <v>180</v>
      </c>
      <c r="C52" s="162">
        <v>17</v>
      </c>
      <c r="D52" s="162">
        <v>26</v>
      </c>
      <c r="E52" s="162">
        <f t="shared" si="2"/>
        <v>9</v>
      </c>
      <c r="F52" s="163">
        <f t="shared" si="3"/>
        <v>0.529411764705882</v>
      </c>
      <c r="G52" s="164"/>
    </row>
    <row r="53" s="137" customFormat="1" ht="21" customHeight="1" spans="1:7">
      <c r="A53" s="160">
        <v>20699</v>
      </c>
      <c r="B53" s="161" t="s">
        <v>181</v>
      </c>
      <c r="C53" s="162">
        <v>2624</v>
      </c>
      <c r="D53" s="162">
        <v>3395</v>
      </c>
      <c r="E53" s="162">
        <f t="shared" si="2"/>
        <v>771</v>
      </c>
      <c r="F53" s="163">
        <f t="shared" si="3"/>
        <v>0.293826219512195</v>
      </c>
      <c r="G53" s="164"/>
    </row>
    <row r="54" s="137" customFormat="1" ht="21" customHeight="1" spans="1:7">
      <c r="A54" s="155">
        <v>207</v>
      </c>
      <c r="B54" s="156" t="s">
        <v>182</v>
      </c>
      <c r="C54" s="157">
        <f>SUM(C55:C60)-1</f>
        <v>3519</v>
      </c>
      <c r="D54" s="157">
        <f>SUM(D55:D60)</f>
        <v>4952</v>
      </c>
      <c r="E54" s="157">
        <f t="shared" si="2"/>
        <v>1433</v>
      </c>
      <c r="F54" s="158">
        <f t="shared" si="3"/>
        <v>0.407217959647627</v>
      </c>
      <c r="G54" s="159"/>
    </row>
    <row r="55" s="137" customFormat="1" ht="21" customHeight="1" spans="1:7">
      <c r="A55" s="160">
        <v>20701</v>
      </c>
      <c r="B55" s="161" t="s">
        <v>183</v>
      </c>
      <c r="C55" s="162">
        <v>1292</v>
      </c>
      <c r="D55" s="162">
        <v>3629</v>
      </c>
      <c r="E55" s="162">
        <f t="shared" si="2"/>
        <v>2337</v>
      </c>
      <c r="F55" s="163">
        <f t="shared" si="3"/>
        <v>1.80882352941176</v>
      </c>
      <c r="G55" s="164"/>
    </row>
    <row r="56" s="137" customFormat="1" ht="21" customHeight="1" spans="1:7">
      <c r="A56" s="160">
        <v>20702</v>
      </c>
      <c r="B56" s="161" t="s">
        <v>184</v>
      </c>
      <c r="C56" s="162">
        <v>1279</v>
      </c>
      <c r="D56" s="162">
        <v>336</v>
      </c>
      <c r="E56" s="162">
        <f t="shared" si="2"/>
        <v>-943</v>
      </c>
      <c r="F56" s="163">
        <f t="shared" si="3"/>
        <v>-0.737294761532447</v>
      </c>
      <c r="G56" s="164"/>
    </row>
    <row r="57" s="137" customFormat="1" ht="21" customHeight="1" spans="1:7">
      <c r="A57" s="160">
        <v>20703</v>
      </c>
      <c r="B57" s="161" t="s">
        <v>185</v>
      </c>
      <c r="C57" s="162">
        <v>107</v>
      </c>
      <c r="D57" s="162">
        <v>110</v>
      </c>
      <c r="E57" s="162">
        <f t="shared" si="2"/>
        <v>3</v>
      </c>
      <c r="F57" s="163">
        <f t="shared" si="3"/>
        <v>0.0280373831775701</v>
      </c>
      <c r="G57" s="164"/>
    </row>
    <row r="58" s="137" customFormat="1" ht="21" customHeight="1" spans="1:7">
      <c r="A58" s="160">
        <v>20706</v>
      </c>
      <c r="B58" s="161" t="s">
        <v>186</v>
      </c>
      <c r="C58" s="162">
        <v>27</v>
      </c>
      <c r="D58" s="162">
        <v>25</v>
      </c>
      <c r="E58" s="162">
        <f t="shared" si="2"/>
        <v>-2</v>
      </c>
      <c r="F58" s="163">
        <f t="shared" si="3"/>
        <v>-0.0740740740740741</v>
      </c>
      <c r="G58" s="164"/>
    </row>
    <row r="59" s="137" customFormat="1" ht="21" customHeight="1" spans="1:7">
      <c r="A59" s="160">
        <v>20708</v>
      </c>
      <c r="B59" s="161" t="s">
        <v>187</v>
      </c>
      <c r="C59" s="162">
        <v>118</v>
      </c>
      <c r="D59" s="162">
        <v>157</v>
      </c>
      <c r="E59" s="162">
        <f t="shared" si="2"/>
        <v>39</v>
      </c>
      <c r="F59" s="163">
        <f t="shared" si="3"/>
        <v>0.330508474576271</v>
      </c>
      <c r="G59" s="164"/>
    </row>
    <row r="60" s="137" customFormat="1" ht="21" customHeight="1" spans="1:7">
      <c r="A60" s="160">
        <v>20799</v>
      </c>
      <c r="B60" s="161" t="s">
        <v>188</v>
      </c>
      <c r="C60" s="162">
        <v>697</v>
      </c>
      <c r="D60" s="162">
        <v>695</v>
      </c>
      <c r="E60" s="162">
        <f t="shared" si="2"/>
        <v>-2</v>
      </c>
      <c r="F60" s="163">
        <f t="shared" si="3"/>
        <v>-0.00286944045911047</v>
      </c>
      <c r="G60" s="164"/>
    </row>
    <row r="61" s="137" customFormat="1" ht="21" customHeight="1" spans="1:7">
      <c r="A61" s="155">
        <v>208</v>
      </c>
      <c r="B61" s="156" t="s">
        <v>189</v>
      </c>
      <c r="C61" s="157">
        <f>SUM(C62:C80)+2</f>
        <v>100566</v>
      </c>
      <c r="D61" s="157">
        <f>SUM(D62:D80)</f>
        <v>94579</v>
      </c>
      <c r="E61" s="157">
        <f t="shared" si="2"/>
        <v>-5987</v>
      </c>
      <c r="F61" s="158">
        <f t="shared" si="3"/>
        <v>-0.0595330429767516</v>
      </c>
      <c r="G61" s="159"/>
    </row>
    <row r="62" s="137" customFormat="1" ht="21" customHeight="1" spans="1:7">
      <c r="A62" s="160">
        <v>20801</v>
      </c>
      <c r="B62" s="161" t="s">
        <v>190</v>
      </c>
      <c r="C62" s="162">
        <v>1876</v>
      </c>
      <c r="D62" s="162">
        <v>1969</v>
      </c>
      <c r="E62" s="162">
        <f t="shared" si="2"/>
        <v>93</v>
      </c>
      <c r="F62" s="163">
        <f t="shared" si="3"/>
        <v>0.0495735607675906</v>
      </c>
      <c r="G62" s="164"/>
    </row>
    <row r="63" s="137" customFormat="1" ht="21" customHeight="1" spans="1:7">
      <c r="A63" s="160">
        <v>20802</v>
      </c>
      <c r="B63" s="161" t="s">
        <v>191</v>
      </c>
      <c r="C63" s="162">
        <v>450</v>
      </c>
      <c r="D63" s="162">
        <v>622</v>
      </c>
      <c r="E63" s="162">
        <f t="shared" si="2"/>
        <v>172</v>
      </c>
      <c r="F63" s="163">
        <f t="shared" si="3"/>
        <v>0.382222222222222</v>
      </c>
      <c r="G63" s="164"/>
    </row>
    <row r="64" s="137" customFormat="1" ht="21" customHeight="1" spans="1:7">
      <c r="A64" s="160">
        <v>20805</v>
      </c>
      <c r="B64" s="161" t="s">
        <v>192</v>
      </c>
      <c r="C64" s="162">
        <v>47426</v>
      </c>
      <c r="D64" s="162">
        <v>43390</v>
      </c>
      <c r="E64" s="162">
        <f t="shared" si="2"/>
        <v>-4036</v>
      </c>
      <c r="F64" s="163">
        <f t="shared" si="3"/>
        <v>-0.0851009994517775</v>
      </c>
      <c r="G64" s="164"/>
    </row>
    <row r="65" s="137" customFormat="1" ht="21" customHeight="1" spans="1:7">
      <c r="A65" s="160">
        <v>20806</v>
      </c>
      <c r="B65" s="161" t="s">
        <v>193</v>
      </c>
      <c r="C65" s="162"/>
      <c r="D65" s="162">
        <v>150</v>
      </c>
      <c r="E65" s="162"/>
      <c r="F65" s="163"/>
      <c r="G65" s="164"/>
    </row>
    <row r="66" s="137" customFormat="1" ht="21" customHeight="1" spans="1:7">
      <c r="A66" s="160">
        <v>20807</v>
      </c>
      <c r="B66" s="161" t="s">
        <v>194</v>
      </c>
      <c r="C66" s="162">
        <v>1956</v>
      </c>
      <c r="D66" s="162">
        <v>2090</v>
      </c>
      <c r="E66" s="162">
        <f t="shared" ref="E66:E92" si="4">D66-C66</f>
        <v>134</v>
      </c>
      <c r="F66" s="163">
        <f t="shared" ref="F66:F92" si="5">E66/C66</f>
        <v>0.0685071574642127</v>
      </c>
      <c r="G66" s="164"/>
    </row>
    <row r="67" s="137" customFormat="1" ht="21" customHeight="1" spans="1:7">
      <c r="A67" s="160">
        <v>20808</v>
      </c>
      <c r="B67" s="161" t="s">
        <v>195</v>
      </c>
      <c r="C67" s="162">
        <v>6801</v>
      </c>
      <c r="D67" s="162">
        <v>6025</v>
      </c>
      <c r="E67" s="162">
        <f t="shared" si="4"/>
        <v>-776</v>
      </c>
      <c r="F67" s="163">
        <f t="shared" si="5"/>
        <v>-0.114100867519482</v>
      </c>
      <c r="G67" s="164"/>
    </row>
    <row r="68" s="137" customFormat="1" ht="21" customHeight="1" spans="1:7">
      <c r="A68" s="160">
        <v>20809</v>
      </c>
      <c r="B68" s="161" t="s">
        <v>196</v>
      </c>
      <c r="C68" s="162">
        <v>857</v>
      </c>
      <c r="D68" s="162">
        <v>755</v>
      </c>
      <c r="E68" s="162">
        <f t="shared" si="4"/>
        <v>-102</v>
      </c>
      <c r="F68" s="163">
        <f t="shared" si="5"/>
        <v>-0.11901983663944</v>
      </c>
      <c r="G68" s="164"/>
    </row>
    <row r="69" s="137" customFormat="1" ht="21" customHeight="1" spans="1:7">
      <c r="A69" s="160">
        <v>20810</v>
      </c>
      <c r="B69" s="161" t="s">
        <v>197</v>
      </c>
      <c r="C69" s="162">
        <v>1586</v>
      </c>
      <c r="D69" s="162">
        <v>1309</v>
      </c>
      <c r="E69" s="162">
        <f t="shared" si="4"/>
        <v>-277</v>
      </c>
      <c r="F69" s="163">
        <f t="shared" si="5"/>
        <v>-0.174653215636822</v>
      </c>
      <c r="G69" s="164"/>
    </row>
    <row r="70" s="137" customFormat="1" ht="21" customHeight="1" spans="1:7">
      <c r="A70" s="160">
        <v>20811</v>
      </c>
      <c r="B70" s="161" t="s">
        <v>198</v>
      </c>
      <c r="C70" s="162">
        <v>1194</v>
      </c>
      <c r="D70" s="162">
        <v>2287</v>
      </c>
      <c r="E70" s="162">
        <f t="shared" si="4"/>
        <v>1093</v>
      </c>
      <c r="F70" s="163">
        <f t="shared" si="5"/>
        <v>0.915410385259631</v>
      </c>
      <c r="G70" s="164"/>
    </row>
    <row r="71" s="137" customFormat="1" ht="21" customHeight="1" spans="1:7">
      <c r="A71" s="160">
        <v>20816</v>
      </c>
      <c r="B71" s="161" t="s">
        <v>199</v>
      </c>
      <c r="C71" s="162">
        <v>49</v>
      </c>
      <c r="D71" s="162">
        <v>43</v>
      </c>
      <c r="E71" s="162">
        <f t="shared" si="4"/>
        <v>-6</v>
      </c>
      <c r="F71" s="163">
        <f t="shared" si="5"/>
        <v>-0.122448979591837</v>
      </c>
      <c r="G71" s="164"/>
    </row>
    <row r="72" s="137" customFormat="1" ht="21" customHeight="1" spans="1:7">
      <c r="A72" s="160">
        <v>20819</v>
      </c>
      <c r="B72" s="161" t="s">
        <v>200</v>
      </c>
      <c r="C72" s="162">
        <v>7900</v>
      </c>
      <c r="D72" s="162">
        <v>12504</v>
      </c>
      <c r="E72" s="162">
        <f t="shared" si="4"/>
        <v>4604</v>
      </c>
      <c r="F72" s="163">
        <f t="shared" si="5"/>
        <v>0.582784810126582</v>
      </c>
      <c r="G72" s="164"/>
    </row>
    <row r="73" s="137" customFormat="1" ht="21" customHeight="1" spans="1:7">
      <c r="A73" s="160">
        <v>20820</v>
      </c>
      <c r="B73" s="161" t="s">
        <v>201</v>
      </c>
      <c r="C73" s="162">
        <v>470</v>
      </c>
      <c r="D73" s="162">
        <v>450</v>
      </c>
      <c r="E73" s="162">
        <f t="shared" si="4"/>
        <v>-20</v>
      </c>
      <c r="F73" s="163">
        <f t="shared" si="5"/>
        <v>-0.0425531914893617</v>
      </c>
      <c r="G73" s="164"/>
    </row>
    <row r="74" s="137" customFormat="1" ht="21" customHeight="1" spans="1:7">
      <c r="A74" s="160">
        <v>20821</v>
      </c>
      <c r="B74" s="161" t="s">
        <v>202</v>
      </c>
      <c r="C74" s="162">
        <v>5089</v>
      </c>
      <c r="D74" s="162">
        <v>4423</v>
      </c>
      <c r="E74" s="162">
        <f t="shared" si="4"/>
        <v>-666</v>
      </c>
      <c r="F74" s="163">
        <f t="shared" si="5"/>
        <v>-0.130870505010808</v>
      </c>
      <c r="G74" s="164"/>
    </row>
    <row r="75" s="137" customFormat="1" ht="21" customHeight="1" spans="1:7">
      <c r="A75" s="160">
        <v>20825</v>
      </c>
      <c r="B75" s="161" t="s">
        <v>203</v>
      </c>
      <c r="C75" s="162">
        <v>3</v>
      </c>
      <c r="D75" s="162">
        <v>1022</v>
      </c>
      <c r="E75" s="162">
        <f t="shared" si="4"/>
        <v>1019</v>
      </c>
      <c r="F75" s="163">
        <f t="shared" si="5"/>
        <v>339.666666666667</v>
      </c>
      <c r="G75" s="164"/>
    </row>
    <row r="76" s="137" customFormat="1" ht="21" customHeight="1" spans="1:7">
      <c r="A76" s="160">
        <v>20826</v>
      </c>
      <c r="B76" s="161" t="s">
        <v>204</v>
      </c>
      <c r="C76" s="162">
        <v>22387</v>
      </c>
      <c r="D76" s="162">
        <v>15670</v>
      </c>
      <c r="E76" s="162">
        <f t="shared" si="4"/>
        <v>-6717</v>
      </c>
      <c r="F76" s="163">
        <f t="shared" si="5"/>
        <v>-0.30004020190289</v>
      </c>
      <c r="G76" s="164"/>
    </row>
    <row r="77" s="137" customFormat="1" ht="21" customHeight="1" spans="1:7">
      <c r="A77" s="160">
        <v>20827</v>
      </c>
      <c r="B77" s="161" t="s">
        <v>205</v>
      </c>
      <c r="C77" s="162">
        <v>0</v>
      </c>
      <c r="D77" s="162"/>
      <c r="E77" s="162">
        <f t="shared" si="4"/>
        <v>0</v>
      </c>
      <c r="F77" s="163"/>
      <c r="G77" s="164"/>
    </row>
    <row r="78" s="137" customFormat="1" ht="21" customHeight="1" spans="1:7">
      <c r="A78" s="160">
        <v>20828</v>
      </c>
      <c r="B78" s="161" t="s">
        <v>206</v>
      </c>
      <c r="C78" s="162">
        <v>510</v>
      </c>
      <c r="D78" s="162">
        <v>377</v>
      </c>
      <c r="E78" s="162">
        <f t="shared" si="4"/>
        <v>-133</v>
      </c>
      <c r="F78" s="163">
        <f t="shared" si="5"/>
        <v>-0.26078431372549</v>
      </c>
      <c r="G78" s="164"/>
    </row>
    <row r="79" s="137" customFormat="1" ht="21" customHeight="1" spans="1:7">
      <c r="A79" s="160">
        <v>20830</v>
      </c>
      <c r="B79" s="161" t="s">
        <v>207</v>
      </c>
      <c r="C79" s="162">
        <v>1555</v>
      </c>
      <c r="D79" s="162">
        <v>933</v>
      </c>
      <c r="E79" s="162">
        <f t="shared" si="4"/>
        <v>-622</v>
      </c>
      <c r="F79" s="163">
        <f t="shared" si="5"/>
        <v>-0.4</v>
      </c>
      <c r="G79" s="164"/>
    </row>
    <row r="80" s="137" customFormat="1" ht="21" customHeight="1" spans="1:7">
      <c r="A80" s="160">
        <v>20899</v>
      </c>
      <c r="B80" s="161" t="s">
        <v>208</v>
      </c>
      <c r="C80" s="162">
        <v>455</v>
      </c>
      <c r="D80" s="162">
        <v>560</v>
      </c>
      <c r="E80" s="162">
        <f t="shared" si="4"/>
        <v>105</v>
      </c>
      <c r="F80" s="163">
        <f t="shared" si="5"/>
        <v>0.230769230769231</v>
      </c>
      <c r="G80" s="164"/>
    </row>
    <row r="81" s="137" customFormat="1" ht="21" customHeight="1" spans="1:7">
      <c r="A81" s="155">
        <v>210</v>
      </c>
      <c r="B81" s="156" t="s">
        <v>209</v>
      </c>
      <c r="C81" s="157">
        <f>SUM(C82:C94)</f>
        <v>41013</v>
      </c>
      <c r="D81" s="157">
        <f>SUM(D82:D94)</f>
        <v>40003</v>
      </c>
      <c r="E81" s="157">
        <f t="shared" si="4"/>
        <v>-1010</v>
      </c>
      <c r="F81" s="158">
        <f t="shared" si="5"/>
        <v>-0.0246263379903933</v>
      </c>
      <c r="G81" s="159"/>
    </row>
    <row r="82" s="137" customFormat="1" ht="21" customHeight="1" spans="1:7">
      <c r="A82" s="160">
        <v>21001</v>
      </c>
      <c r="B82" s="161" t="s">
        <v>210</v>
      </c>
      <c r="C82" s="162">
        <v>876</v>
      </c>
      <c r="D82" s="162">
        <v>819</v>
      </c>
      <c r="E82" s="162">
        <f t="shared" si="4"/>
        <v>-57</v>
      </c>
      <c r="F82" s="163">
        <f t="shared" si="5"/>
        <v>-0.0650684931506849</v>
      </c>
      <c r="G82" s="164"/>
    </row>
    <row r="83" s="137" customFormat="1" ht="21" customHeight="1" spans="1:7">
      <c r="A83" s="160">
        <v>21002</v>
      </c>
      <c r="B83" s="161" t="s">
        <v>211</v>
      </c>
      <c r="C83" s="162">
        <v>416</v>
      </c>
      <c r="D83" s="162">
        <v>672</v>
      </c>
      <c r="E83" s="162">
        <f t="shared" si="4"/>
        <v>256</v>
      </c>
      <c r="F83" s="163">
        <f t="shared" si="5"/>
        <v>0.615384615384615</v>
      </c>
      <c r="G83" s="164"/>
    </row>
    <row r="84" s="137" customFormat="1" ht="21" customHeight="1" spans="1:7">
      <c r="A84" s="160">
        <v>21003</v>
      </c>
      <c r="B84" s="161" t="s">
        <v>212</v>
      </c>
      <c r="C84" s="162">
        <v>7785</v>
      </c>
      <c r="D84" s="162">
        <v>7185</v>
      </c>
      <c r="E84" s="162">
        <f t="shared" si="4"/>
        <v>-600</v>
      </c>
      <c r="F84" s="163">
        <f t="shared" si="5"/>
        <v>-0.0770712909441233</v>
      </c>
      <c r="G84" s="164"/>
    </row>
    <row r="85" s="137" customFormat="1" ht="21" customHeight="1" spans="1:7">
      <c r="A85" s="160">
        <v>21004</v>
      </c>
      <c r="B85" s="161" t="s">
        <v>213</v>
      </c>
      <c r="C85" s="162">
        <v>7671</v>
      </c>
      <c r="D85" s="162">
        <v>7671</v>
      </c>
      <c r="E85" s="162">
        <f t="shared" si="4"/>
        <v>0</v>
      </c>
      <c r="F85" s="163">
        <f t="shared" si="5"/>
        <v>0</v>
      </c>
      <c r="G85" s="164"/>
    </row>
    <row r="86" s="137" customFormat="1" ht="21" customHeight="1" spans="1:7">
      <c r="A86" s="160">
        <v>21006</v>
      </c>
      <c r="B86" s="161" t="s">
        <v>214</v>
      </c>
      <c r="C86" s="162"/>
      <c r="D86" s="162"/>
      <c r="E86" s="162">
        <f t="shared" si="4"/>
        <v>0</v>
      </c>
      <c r="F86" s="163"/>
      <c r="G86" s="164"/>
    </row>
    <row r="87" s="137" customFormat="1" ht="21" customHeight="1" spans="1:7">
      <c r="A87" s="160">
        <v>21007</v>
      </c>
      <c r="B87" s="161" t="s">
        <v>215</v>
      </c>
      <c r="C87" s="162">
        <v>3062</v>
      </c>
      <c r="D87" s="162">
        <v>3062</v>
      </c>
      <c r="E87" s="162">
        <f t="shared" si="4"/>
        <v>0</v>
      </c>
      <c r="F87" s="163">
        <f t="shared" si="5"/>
        <v>0</v>
      </c>
      <c r="G87" s="164"/>
    </row>
    <row r="88" s="137" customFormat="1" ht="21" customHeight="1" spans="1:7">
      <c r="A88" s="160">
        <v>21011</v>
      </c>
      <c r="B88" s="161" t="s">
        <v>216</v>
      </c>
      <c r="C88" s="162">
        <v>7623</v>
      </c>
      <c r="D88" s="162">
        <v>7903</v>
      </c>
      <c r="E88" s="162">
        <f t="shared" si="4"/>
        <v>280</v>
      </c>
      <c r="F88" s="163">
        <f t="shared" si="5"/>
        <v>0.0367309458218549</v>
      </c>
      <c r="G88" s="166"/>
    </row>
    <row r="89" s="137" customFormat="1" ht="21" customHeight="1" spans="1:7">
      <c r="A89" s="160">
        <v>21012</v>
      </c>
      <c r="B89" s="161" t="s">
        <v>217</v>
      </c>
      <c r="C89" s="162">
        <v>6050</v>
      </c>
      <c r="D89" s="162">
        <v>6040</v>
      </c>
      <c r="E89" s="162">
        <f t="shared" si="4"/>
        <v>-10</v>
      </c>
      <c r="F89" s="163">
        <f t="shared" si="5"/>
        <v>-0.00165289256198347</v>
      </c>
      <c r="G89" s="166"/>
    </row>
    <row r="90" s="137" customFormat="1" ht="21" customHeight="1" spans="1:7">
      <c r="A90" s="160">
        <v>21013</v>
      </c>
      <c r="B90" s="161" t="s">
        <v>218</v>
      </c>
      <c r="C90" s="162">
        <v>5989</v>
      </c>
      <c r="D90" s="162">
        <v>5892</v>
      </c>
      <c r="E90" s="162">
        <f t="shared" si="4"/>
        <v>-97</v>
      </c>
      <c r="F90" s="163">
        <f t="shared" si="5"/>
        <v>-0.0161963599933211</v>
      </c>
      <c r="G90" s="164"/>
    </row>
    <row r="91" s="137" customFormat="1" ht="21" customHeight="1" spans="1:7">
      <c r="A91" s="160">
        <v>21014</v>
      </c>
      <c r="B91" s="161" t="s">
        <v>219</v>
      </c>
      <c r="C91" s="162">
        <v>188</v>
      </c>
      <c r="D91" s="162">
        <v>68</v>
      </c>
      <c r="E91" s="162">
        <f t="shared" si="4"/>
        <v>-120</v>
      </c>
      <c r="F91" s="163">
        <f t="shared" si="5"/>
        <v>-0.638297872340426</v>
      </c>
      <c r="G91" s="164"/>
    </row>
    <row r="92" s="137" customFormat="1" ht="21" customHeight="1" spans="1:7">
      <c r="A92" s="160">
        <v>21015</v>
      </c>
      <c r="B92" s="161" t="s">
        <v>220</v>
      </c>
      <c r="C92" s="162">
        <v>805</v>
      </c>
      <c r="D92" s="162">
        <v>691</v>
      </c>
      <c r="E92" s="162">
        <f t="shared" si="4"/>
        <v>-114</v>
      </c>
      <c r="F92" s="163">
        <f t="shared" si="5"/>
        <v>-0.141614906832298</v>
      </c>
      <c r="G92" s="164"/>
    </row>
    <row r="93" s="137" customFormat="1" ht="21" customHeight="1" spans="1:7">
      <c r="A93" s="160">
        <v>21017</v>
      </c>
      <c r="B93" s="161" t="s">
        <v>221</v>
      </c>
      <c r="C93" s="162">
        <v>58</v>
      </c>
      <c r="D93" s="162"/>
      <c r="E93" s="162"/>
      <c r="F93" s="163"/>
      <c r="G93" s="164"/>
    </row>
    <row r="94" s="137" customFormat="1" ht="21" customHeight="1" spans="1:7">
      <c r="A94" s="160">
        <v>21099</v>
      </c>
      <c r="B94" s="161" t="s">
        <v>222</v>
      </c>
      <c r="C94" s="162">
        <v>490</v>
      </c>
      <c r="D94" s="162"/>
      <c r="E94" s="162">
        <f t="shared" ref="E94:E157" si="6">D94-C94</f>
        <v>-490</v>
      </c>
      <c r="F94" s="163">
        <f t="shared" ref="F94:F157" si="7">E94/C94</f>
        <v>-1</v>
      </c>
      <c r="G94" s="164"/>
    </row>
    <row r="95" s="137" customFormat="1" ht="21" customHeight="1" spans="1:7">
      <c r="A95" s="155">
        <v>211</v>
      </c>
      <c r="B95" s="156" t="s">
        <v>223</v>
      </c>
      <c r="C95" s="157">
        <f>SUM(C96:C107)</f>
        <v>1279.72</v>
      </c>
      <c r="D95" s="157">
        <f>SUM(D96:D107)</f>
        <v>1635</v>
      </c>
      <c r="E95" s="157">
        <f t="shared" si="6"/>
        <v>355.28</v>
      </c>
      <c r="F95" s="158">
        <f t="shared" si="7"/>
        <v>0.27762323008158</v>
      </c>
      <c r="G95" s="159"/>
    </row>
    <row r="96" s="137" customFormat="1" ht="21" customHeight="1" spans="1:7">
      <c r="A96" s="160">
        <v>21101</v>
      </c>
      <c r="B96" s="161" t="s">
        <v>224</v>
      </c>
      <c r="C96" s="162">
        <v>19</v>
      </c>
      <c r="D96" s="162">
        <v>108</v>
      </c>
      <c r="E96" s="162">
        <f t="shared" si="6"/>
        <v>89</v>
      </c>
      <c r="F96" s="163">
        <f t="shared" si="7"/>
        <v>4.68421052631579</v>
      </c>
      <c r="G96" s="164"/>
    </row>
    <row r="97" s="137" customFormat="1" ht="21" customHeight="1" spans="1:7">
      <c r="A97" s="160">
        <v>21102</v>
      </c>
      <c r="B97" s="161" t="s">
        <v>225</v>
      </c>
      <c r="C97" s="162">
        <v>193.72</v>
      </c>
      <c r="D97" s="162">
        <v>32</v>
      </c>
      <c r="E97" s="162">
        <f t="shared" si="6"/>
        <v>-161.72</v>
      </c>
      <c r="F97" s="163">
        <f t="shared" si="7"/>
        <v>-0.834813132355978</v>
      </c>
      <c r="G97" s="164"/>
    </row>
    <row r="98" s="137" customFormat="1" ht="21" customHeight="1" spans="1:7">
      <c r="A98" s="160">
        <v>21103</v>
      </c>
      <c r="B98" s="161" t="s">
        <v>226</v>
      </c>
      <c r="C98" s="162">
        <v>533</v>
      </c>
      <c r="D98" s="162">
        <v>336</v>
      </c>
      <c r="E98" s="162">
        <f t="shared" si="6"/>
        <v>-197</v>
      </c>
      <c r="F98" s="163">
        <f t="shared" si="7"/>
        <v>-0.369606003752345</v>
      </c>
      <c r="G98" s="164"/>
    </row>
    <row r="99" s="137" customFormat="1" ht="21" customHeight="1" spans="1:7">
      <c r="A99" s="160">
        <v>21104</v>
      </c>
      <c r="B99" s="161" t="s">
        <v>227</v>
      </c>
      <c r="C99" s="162">
        <v>496</v>
      </c>
      <c r="D99" s="162">
        <v>752</v>
      </c>
      <c r="E99" s="162">
        <f t="shared" si="6"/>
        <v>256</v>
      </c>
      <c r="F99" s="163">
        <f t="shared" si="7"/>
        <v>0.516129032258065</v>
      </c>
      <c r="G99" s="164"/>
    </row>
    <row r="100" s="137" customFormat="1" ht="21" customHeight="1" spans="1:7">
      <c r="A100" s="160">
        <v>21105</v>
      </c>
      <c r="B100" s="161" t="s">
        <v>228</v>
      </c>
      <c r="C100" s="162">
        <v>38</v>
      </c>
      <c r="D100" s="162"/>
      <c r="E100" s="162">
        <f t="shared" si="6"/>
        <v>-38</v>
      </c>
      <c r="F100" s="163">
        <f t="shared" si="7"/>
        <v>-1</v>
      </c>
      <c r="G100" s="164"/>
    </row>
    <row r="101" s="137" customFormat="1" ht="21" customHeight="1" spans="1:7">
      <c r="A101" s="160">
        <v>21106</v>
      </c>
      <c r="B101" s="161" t="s">
        <v>229</v>
      </c>
      <c r="C101" s="162">
        <v>0</v>
      </c>
      <c r="D101" s="162"/>
      <c r="E101" s="162">
        <f t="shared" si="6"/>
        <v>0</v>
      </c>
      <c r="F101" s="163"/>
      <c r="G101" s="164"/>
    </row>
    <row r="102" s="137" customFormat="1" ht="21" customHeight="1" spans="1:7">
      <c r="A102" s="160">
        <v>21107</v>
      </c>
      <c r="B102" s="161" t="s">
        <v>230</v>
      </c>
      <c r="C102" s="162">
        <v>0</v>
      </c>
      <c r="D102" s="162"/>
      <c r="E102" s="162">
        <f t="shared" si="6"/>
        <v>0</v>
      </c>
      <c r="F102" s="163"/>
      <c r="G102" s="165"/>
    </row>
    <row r="103" s="137" customFormat="1" ht="21" customHeight="1" spans="1:7">
      <c r="A103" s="160">
        <v>21110</v>
      </c>
      <c r="B103" s="161" t="s">
        <v>231</v>
      </c>
      <c r="C103" s="162">
        <v>0</v>
      </c>
      <c r="D103" s="162">
        <v>27</v>
      </c>
      <c r="E103" s="162">
        <f t="shared" si="6"/>
        <v>27</v>
      </c>
      <c r="F103" s="163"/>
      <c r="G103" s="165"/>
    </row>
    <row r="104" s="137" customFormat="1" ht="21" customHeight="1" spans="1:7">
      <c r="A104" s="160">
        <v>21111</v>
      </c>
      <c r="B104" s="161" t="s">
        <v>232</v>
      </c>
      <c r="C104" s="162">
        <v>0</v>
      </c>
      <c r="D104" s="162"/>
      <c r="E104" s="162">
        <f t="shared" si="6"/>
        <v>0</v>
      </c>
      <c r="F104" s="163"/>
      <c r="G104" s="164"/>
    </row>
    <row r="105" s="137" customFormat="1" ht="21" customHeight="1" spans="1:7">
      <c r="A105" s="160">
        <v>21112</v>
      </c>
      <c r="B105" s="161" t="s">
        <v>233</v>
      </c>
      <c r="C105" s="162">
        <v>0</v>
      </c>
      <c r="D105" s="162">
        <v>97</v>
      </c>
      <c r="E105" s="162">
        <f t="shared" si="6"/>
        <v>97</v>
      </c>
      <c r="F105" s="163"/>
      <c r="G105" s="164"/>
    </row>
    <row r="106" s="137" customFormat="1" ht="21" customHeight="1" spans="1:7">
      <c r="A106" s="160">
        <v>21114</v>
      </c>
      <c r="B106" s="161" t="s">
        <v>234</v>
      </c>
      <c r="C106" s="162">
        <v>0</v>
      </c>
      <c r="D106" s="162"/>
      <c r="E106" s="162">
        <f t="shared" si="6"/>
        <v>0</v>
      </c>
      <c r="F106" s="163"/>
      <c r="G106" s="164"/>
    </row>
    <row r="107" s="137" customFormat="1" ht="21" customHeight="1" spans="1:7">
      <c r="A107" s="160">
        <v>21199</v>
      </c>
      <c r="B107" s="161" t="s">
        <v>235</v>
      </c>
      <c r="C107" s="162">
        <v>0</v>
      </c>
      <c r="D107" s="162">
        <v>283</v>
      </c>
      <c r="E107" s="162">
        <f t="shared" si="6"/>
        <v>283</v>
      </c>
      <c r="F107" s="163"/>
      <c r="G107" s="164"/>
    </row>
    <row r="108" s="137" customFormat="1" ht="21" customHeight="1" spans="1:7">
      <c r="A108" s="155">
        <v>212</v>
      </c>
      <c r="B108" s="156" t="s">
        <v>236</v>
      </c>
      <c r="C108" s="157">
        <f>SUM(C109:C114)</f>
        <v>8478</v>
      </c>
      <c r="D108" s="157">
        <f>SUM(D109:D114)</f>
        <v>44904</v>
      </c>
      <c r="E108" s="157">
        <f t="shared" si="6"/>
        <v>36426</v>
      </c>
      <c r="F108" s="158">
        <f>E108/C108</f>
        <v>4.2965322009908</v>
      </c>
      <c r="G108" s="159"/>
    </row>
    <row r="109" s="137" customFormat="1" ht="21" customHeight="1" spans="1:7">
      <c r="A109" s="160">
        <v>21201</v>
      </c>
      <c r="B109" s="161" t="s">
        <v>237</v>
      </c>
      <c r="C109" s="162">
        <v>2829</v>
      </c>
      <c r="D109" s="162">
        <v>2630</v>
      </c>
      <c r="E109" s="162">
        <f t="shared" si="6"/>
        <v>-199</v>
      </c>
      <c r="F109" s="163">
        <f t="shared" si="7"/>
        <v>-0.0703428773418169</v>
      </c>
      <c r="G109" s="164"/>
    </row>
    <row r="110" s="137" customFormat="1" ht="21" customHeight="1" spans="1:7">
      <c r="A110" s="160">
        <v>21202</v>
      </c>
      <c r="B110" s="161" t="s">
        <v>238</v>
      </c>
      <c r="C110" s="162"/>
      <c r="D110" s="162"/>
      <c r="E110" s="162">
        <f t="shared" si="6"/>
        <v>0</v>
      </c>
      <c r="F110" s="163"/>
      <c r="G110" s="164"/>
    </row>
    <row r="111" s="137" customFormat="1" ht="21" customHeight="1" spans="1:7">
      <c r="A111" s="160">
        <v>21203</v>
      </c>
      <c r="B111" s="161" t="s">
        <v>239</v>
      </c>
      <c r="C111" s="162">
        <v>565</v>
      </c>
      <c r="D111" s="162">
        <v>37659</v>
      </c>
      <c r="E111" s="162">
        <f t="shared" si="6"/>
        <v>37094</v>
      </c>
      <c r="F111" s="163">
        <f t="shared" si="7"/>
        <v>65.6530973451327</v>
      </c>
      <c r="G111" s="164"/>
    </row>
    <row r="112" s="137" customFormat="1" ht="21" customHeight="1" spans="1:7">
      <c r="A112" s="160">
        <v>21205</v>
      </c>
      <c r="B112" s="161" t="s">
        <v>240</v>
      </c>
      <c r="C112" s="162">
        <v>5034</v>
      </c>
      <c r="D112" s="162">
        <v>4355</v>
      </c>
      <c r="E112" s="162">
        <f t="shared" si="6"/>
        <v>-679</v>
      </c>
      <c r="F112" s="163">
        <f t="shared" si="7"/>
        <v>-0.134882796980532</v>
      </c>
      <c r="G112" s="164"/>
    </row>
    <row r="113" s="137" customFormat="1" ht="21" customHeight="1" spans="1:7">
      <c r="A113" s="160">
        <v>21206</v>
      </c>
      <c r="B113" s="161" t="s">
        <v>241</v>
      </c>
      <c r="C113" s="162">
        <v>20</v>
      </c>
      <c r="D113" s="162">
        <v>20</v>
      </c>
      <c r="E113" s="162">
        <f t="shared" si="6"/>
        <v>0</v>
      </c>
      <c r="F113" s="163">
        <f t="shared" si="7"/>
        <v>0</v>
      </c>
      <c r="G113" s="164"/>
    </row>
    <row r="114" s="137" customFormat="1" ht="21" customHeight="1" spans="1:7">
      <c r="A114" s="160">
        <v>21299</v>
      </c>
      <c r="B114" s="161" t="s">
        <v>242</v>
      </c>
      <c r="C114" s="162">
        <v>30</v>
      </c>
      <c r="D114" s="162">
        <v>240</v>
      </c>
      <c r="E114" s="162">
        <f t="shared" si="6"/>
        <v>210</v>
      </c>
      <c r="F114" s="163">
        <f t="shared" si="7"/>
        <v>7</v>
      </c>
      <c r="G114" s="164"/>
    </row>
    <row r="115" s="137" customFormat="1" ht="21" customHeight="1" spans="1:7">
      <c r="A115" s="155">
        <v>213</v>
      </c>
      <c r="B115" s="156" t="s">
        <v>243</v>
      </c>
      <c r="C115" s="157">
        <f>SUM(C116:C123)+3</f>
        <v>85484</v>
      </c>
      <c r="D115" s="157">
        <f>SUM(D116:D123)</f>
        <v>99720</v>
      </c>
      <c r="E115" s="157">
        <f t="shared" si="6"/>
        <v>14236</v>
      </c>
      <c r="F115" s="158">
        <f t="shared" si="7"/>
        <v>0.166534088250433</v>
      </c>
      <c r="G115" s="159"/>
    </row>
    <row r="116" s="137" customFormat="1" ht="21" customHeight="1" spans="1:7">
      <c r="A116" s="160">
        <v>21301</v>
      </c>
      <c r="B116" s="161" t="s">
        <v>244</v>
      </c>
      <c r="C116" s="162">
        <v>16454</v>
      </c>
      <c r="D116" s="162">
        <v>16159</v>
      </c>
      <c r="E116" s="162">
        <f t="shared" si="6"/>
        <v>-295</v>
      </c>
      <c r="F116" s="163">
        <f t="shared" si="7"/>
        <v>-0.0179287711194846</v>
      </c>
      <c r="G116" s="164"/>
    </row>
    <row r="117" s="137" customFormat="1" ht="21" customHeight="1" spans="1:7">
      <c r="A117" s="160">
        <v>21302</v>
      </c>
      <c r="B117" s="161" t="s">
        <v>245</v>
      </c>
      <c r="C117" s="162">
        <v>5657</v>
      </c>
      <c r="D117" s="162">
        <v>6250</v>
      </c>
      <c r="E117" s="162">
        <f t="shared" si="6"/>
        <v>593</v>
      </c>
      <c r="F117" s="163">
        <f t="shared" si="7"/>
        <v>0.1048258794414</v>
      </c>
      <c r="G117" s="164"/>
    </row>
    <row r="118" s="137" customFormat="1" ht="21" customHeight="1" spans="1:7">
      <c r="A118" s="160">
        <v>21303</v>
      </c>
      <c r="B118" s="161" t="s">
        <v>246</v>
      </c>
      <c r="C118" s="162">
        <v>6074</v>
      </c>
      <c r="D118" s="162">
        <v>25683</v>
      </c>
      <c r="E118" s="162">
        <f t="shared" si="6"/>
        <v>19609</v>
      </c>
      <c r="F118" s="163">
        <f t="shared" si="7"/>
        <v>3.22835034573592</v>
      </c>
      <c r="G118" s="164"/>
    </row>
    <row r="119" s="137" customFormat="1" ht="21" customHeight="1" spans="1:7">
      <c r="A119" s="160">
        <v>21305</v>
      </c>
      <c r="B119" s="161" t="s">
        <v>247</v>
      </c>
      <c r="C119" s="162">
        <v>26658</v>
      </c>
      <c r="D119" s="162">
        <v>31954</v>
      </c>
      <c r="E119" s="162">
        <f t="shared" si="6"/>
        <v>5296</v>
      </c>
      <c r="F119" s="163">
        <f t="shared" si="7"/>
        <v>0.198664565983945</v>
      </c>
      <c r="G119" s="164"/>
    </row>
    <row r="120" s="137" customFormat="1" ht="21" customHeight="1" spans="1:7">
      <c r="A120" s="160">
        <v>21307</v>
      </c>
      <c r="B120" s="161" t="s">
        <v>248</v>
      </c>
      <c r="C120" s="162">
        <v>28095</v>
      </c>
      <c r="D120" s="162">
        <v>16436</v>
      </c>
      <c r="E120" s="162">
        <f t="shared" si="6"/>
        <v>-11659</v>
      </c>
      <c r="F120" s="163">
        <f t="shared" si="7"/>
        <v>-0.414984872753159</v>
      </c>
      <c r="G120" s="164"/>
    </row>
    <row r="121" s="137" customFormat="1" ht="21" customHeight="1" spans="1:7">
      <c r="A121" s="160">
        <v>21308</v>
      </c>
      <c r="B121" s="161" t="s">
        <v>249</v>
      </c>
      <c r="C121" s="162">
        <v>2543</v>
      </c>
      <c r="D121" s="162">
        <v>2887</v>
      </c>
      <c r="E121" s="162">
        <f t="shared" si="6"/>
        <v>344</v>
      </c>
      <c r="F121" s="163">
        <f t="shared" si="7"/>
        <v>0.135273299252851</v>
      </c>
      <c r="G121" s="164"/>
    </row>
    <row r="122" s="137" customFormat="1" ht="21" customHeight="1" spans="1:7">
      <c r="A122" s="160">
        <v>21309</v>
      </c>
      <c r="B122" s="161" t="s">
        <v>250</v>
      </c>
      <c r="C122" s="162">
        <v>0</v>
      </c>
      <c r="D122" s="162"/>
      <c r="E122" s="162">
        <f t="shared" si="6"/>
        <v>0</v>
      </c>
      <c r="F122" s="163"/>
      <c r="G122" s="164"/>
    </row>
    <row r="123" s="137" customFormat="1" ht="21" customHeight="1" spans="1:7">
      <c r="A123" s="160">
        <v>21399</v>
      </c>
      <c r="B123" s="161" t="s">
        <v>251</v>
      </c>
      <c r="C123" s="162"/>
      <c r="D123" s="162">
        <v>351</v>
      </c>
      <c r="E123" s="162">
        <f t="shared" si="6"/>
        <v>351</v>
      </c>
      <c r="F123" s="163"/>
      <c r="G123" s="164"/>
    </row>
    <row r="124" s="137" customFormat="1" ht="21" customHeight="1" spans="1:7">
      <c r="A124" s="155">
        <v>214</v>
      </c>
      <c r="B124" s="156" t="s">
        <v>252</v>
      </c>
      <c r="C124" s="157">
        <f>SUM(C125:C129)</f>
        <v>7268</v>
      </c>
      <c r="D124" s="157">
        <f>SUM(D125:D129)</f>
        <v>6295</v>
      </c>
      <c r="E124" s="157">
        <f t="shared" si="6"/>
        <v>-973</v>
      </c>
      <c r="F124" s="158">
        <f t="shared" si="7"/>
        <v>-0.133874518436984</v>
      </c>
      <c r="G124" s="159"/>
    </row>
    <row r="125" s="137" customFormat="1" ht="21" customHeight="1" spans="1:7">
      <c r="A125" s="160">
        <v>21401</v>
      </c>
      <c r="B125" s="161" t="s">
        <v>253</v>
      </c>
      <c r="C125" s="162">
        <v>7218</v>
      </c>
      <c r="D125" s="162">
        <v>5201</v>
      </c>
      <c r="E125" s="162">
        <f t="shared" si="6"/>
        <v>-2017</v>
      </c>
      <c r="F125" s="163">
        <f t="shared" si="7"/>
        <v>-0.279440288168468</v>
      </c>
      <c r="G125" s="165"/>
    </row>
    <row r="126" s="137" customFormat="1" ht="21" customHeight="1" spans="1:7">
      <c r="A126" s="160">
        <v>21402</v>
      </c>
      <c r="B126" s="161" t="s">
        <v>254</v>
      </c>
      <c r="C126" s="162">
        <v>50</v>
      </c>
      <c r="D126" s="162">
        <v>50</v>
      </c>
      <c r="E126" s="162">
        <f t="shared" si="6"/>
        <v>0</v>
      </c>
      <c r="F126" s="163">
        <f t="shared" si="7"/>
        <v>0</v>
      </c>
      <c r="G126" s="167"/>
    </row>
    <row r="127" s="137" customFormat="1" ht="21" customHeight="1" spans="1:7">
      <c r="A127" s="160">
        <v>21404</v>
      </c>
      <c r="B127" s="161" t="s">
        <v>255</v>
      </c>
      <c r="C127" s="162">
        <v>0</v>
      </c>
      <c r="D127" s="162"/>
      <c r="E127" s="162">
        <f t="shared" si="6"/>
        <v>0</v>
      </c>
      <c r="F127" s="163"/>
      <c r="G127" s="164"/>
    </row>
    <row r="128" s="137" customFormat="1" ht="21" customHeight="1" spans="1:7">
      <c r="A128" s="160">
        <v>21406</v>
      </c>
      <c r="B128" s="161" t="s">
        <v>256</v>
      </c>
      <c r="C128" s="162"/>
      <c r="D128" s="162"/>
      <c r="E128" s="162">
        <f t="shared" si="6"/>
        <v>0</v>
      </c>
      <c r="F128" s="163"/>
      <c r="G128" s="165"/>
    </row>
    <row r="129" s="137" customFormat="1" ht="21" customHeight="1" spans="1:7">
      <c r="A129" s="160">
        <v>21499</v>
      </c>
      <c r="B129" s="161" t="s">
        <v>257</v>
      </c>
      <c r="C129" s="162"/>
      <c r="D129" s="162">
        <v>1044</v>
      </c>
      <c r="E129" s="162">
        <f t="shared" si="6"/>
        <v>1044</v>
      </c>
      <c r="F129" s="163"/>
      <c r="G129" s="164"/>
    </row>
    <row r="130" s="137" customFormat="1" ht="21" customHeight="1" spans="1:7">
      <c r="A130" s="155">
        <v>215</v>
      </c>
      <c r="B130" s="156" t="s">
        <v>258</v>
      </c>
      <c r="C130" s="157">
        <f>SUM(C131:C136)</f>
        <v>431</v>
      </c>
      <c r="D130" s="157">
        <f>SUM(D131:D136)</f>
        <v>1735</v>
      </c>
      <c r="E130" s="157">
        <f t="shared" si="6"/>
        <v>1304</v>
      </c>
      <c r="F130" s="158">
        <f t="shared" si="7"/>
        <v>3.02552204176334</v>
      </c>
      <c r="G130" s="159"/>
    </row>
    <row r="131" s="137" customFormat="1" ht="21" customHeight="1" spans="1:7">
      <c r="A131" s="160">
        <v>21502</v>
      </c>
      <c r="B131" s="161" t="s">
        <v>259</v>
      </c>
      <c r="C131" s="162">
        <v>0</v>
      </c>
      <c r="D131" s="162">
        <v>67</v>
      </c>
      <c r="E131" s="162">
        <f t="shared" si="6"/>
        <v>67</v>
      </c>
      <c r="F131" s="163"/>
      <c r="G131" s="164"/>
    </row>
    <row r="132" s="137" customFormat="1" ht="21" customHeight="1" spans="1:7">
      <c r="A132" s="160">
        <v>21503</v>
      </c>
      <c r="B132" s="161" t="s">
        <v>260</v>
      </c>
      <c r="C132" s="162">
        <v>0</v>
      </c>
      <c r="D132" s="162"/>
      <c r="E132" s="162">
        <f t="shared" si="6"/>
        <v>0</v>
      </c>
      <c r="F132" s="163"/>
      <c r="G132" s="164"/>
    </row>
    <row r="133" s="137" customFormat="1" ht="21" customHeight="1" spans="1:7">
      <c r="A133" s="160">
        <v>21505</v>
      </c>
      <c r="B133" s="161" t="s">
        <v>261</v>
      </c>
      <c r="C133" s="162">
        <v>431</v>
      </c>
      <c r="D133" s="162">
        <v>1498</v>
      </c>
      <c r="E133" s="162">
        <f t="shared" si="6"/>
        <v>1067</v>
      </c>
      <c r="F133" s="163"/>
      <c r="G133" s="164"/>
    </row>
    <row r="134" s="137" customFormat="1" ht="21" customHeight="1" spans="1:7">
      <c r="A134" s="160">
        <v>21507</v>
      </c>
      <c r="B134" s="161" t="s">
        <v>262</v>
      </c>
      <c r="C134" s="162"/>
      <c r="D134" s="162"/>
      <c r="E134" s="162">
        <f t="shared" si="6"/>
        <v>0</v>
      </c>
      <c r="F134" s="163"/>
      <c r="G134" s="164"/>
    </row>
    <row r="135" s="137" customFormat="1" ht="21" customHeight="1" spans="1:7">
      <c r="A135" s="160">
        <v>21508</v>
      </c>
      <c r="B135" s="161" t="s">
        <v>263</v>
      </c>
      <c r="C135" s="162">
        <v>0</v>
      </c>
      <c r="D135" s="162"/>
      <c r="E135" s="162">
        <f t="shared" si="6"/>
        <v>0</v>
      </c>
      <c r="F135" s="163"/>
      <c r="G135" s="164"/>
    </row>
    <row r="136" s="137" customFormat="1" ht="21" customHeight="1" spans="1:7">
      <c r="A136" s="160">
        <v>21599</v>
      </c>
      <c r="B136" s="161" t="s">
        <v>264</v>
      </c>
      <c r="C136" s="162">
        <v>0</v>
      </c>
      <c r="D136" s="162">
        <v>170</v>
      </c>
      <c r="E136" s="162">
        <f t="shared" si="6"/>
        <v>170</v>
      </c>
      <c r="F136" s="163"/>
      <c r="G136" s="164"/>
    </row>
    <row r="137" s="137" customFormat="1" ht="21" customHeight="1" spans="1:7">
      <c r="A137" s="155">
        <v>216</v>
      </c>
      <c r="B137" s="156" t="s">
        <v>265</v>
      </c>
      <c r="C137" s="157">
        <f>SUM(C138:C141)</f>
        <v>330</v>
      </c>
      <c r="D137" s="157">
        <f>SUM(D138:D141)</f>
        <v>1027</v>
      </c>
      <c r="E137" s="157">
        <f t="shared" si="6"/>
        <v>697</v>
      </c>
      <c r="F137" s="158">
        <f t="shared" si="7"/>
        <v>2.11212121212121</v>
      </c>
      <c r="G137" s="159"/>
    </row>
    <row r="138" s="137" customFormat="1" ht="21" customHeight="1" spans="1:7">
      <c r="A138" s="160">
        <v>21602</v>
      </c>
      <c r="B138" s="161" t="s">
        <v>266</v>
      </c>
      <c r="C138" s="162">
        <v>330</v>
      </c>
      <c r="D138" s="162">
        <v>1007</v>
      </c>
      <c r="E138" s="162">
        <f t="shared" si="6"/>
        <v>677</v>
      </c>
      <c r="F138" s="163">
        <f t="shared" si="7"/>
        <v>2.05151515151515</v>
      </c>
      <c r="G138" s="164"/>
    </row>
    <row r="139" s="137" customFormat="1" ht="21" customHeight="1" spans="1:7">
      <c r="A139" s="160">
        <v>21605</v>
      </c>
      <c r="B139" s="161" t="s">
        <v>267</v>
      </c>
      <c r="C139" s="162">
        <v>0</v>
      </c>
      <c r="D139" s="162"/>
      <c r="E139" s="162">
        <f t="shared" si="6"/>
        <v>0</v>
      </c>
      <c r="F139" s="163"/>
      <c r="G139" s="164"/>
    </row>
    <row r="140" s="137" customFormat="1" ht="21" customHeight="1" spans="1:7">
      <c r="A140" s="160">
        <v>21606</v>
      </c>
      <c r="B140" s="161" t="s">
        <v>268</v>
      </c>
      <c r="C140" s="162">
        <v>0</v>
      </c>
      <c r="D140" s="162">
        <v>20</v>
      </c>
      <c r="E140" s="162">
        <f t="shared" si="6"/>
        <v>20</v>
      </c>
      <c r="F140" s="163"/>
      <c r="G140" s="164"/>
    </row>
    <row r="141" s="137" customFormat="1" ht="21" customHeight="1" spans="1:7">
      <c r="A141" s="160">
        <v>21699</v>
      </c>
      <c r="B141" s="161" t="s">
        <v>269</v>
      </c>
      <c r="C141" s="162">
        <v>0</v>
      </c>
      <c r="D141" s="162"/>
      <c r="E141" s="162">
        <f t="shared" si="6"/>
        <v>0</v>
      </c>
      <c r="F141" s="163"/>
      <c r="G141" s="164"/>
    </row>
    <row r="142" s="137" customFormat="1" ht="21" customHeight="1" spans="1:7">
      <c r="A142" s="155">
        <v>217</v>
      </c>
      <c r="B142" s="156" t="s">
        <v>270</v>
      </c>
      <c r="C142" s="157"/>
      <c r="D142" s="157">
        <f>SUM(D143:D144)</f>
        <v>1287</v>
      </c>
      <c r="E142" s="157">
        <f t="shared" si="6"/>
        <v>1287</v>
      </c>
      <c r="F142" s="158"/>
      <c r="G142" s="159"/>
    </row>
    <row r="143" s="137" customFormat="1" ht="21" customHeight="1" spans="1:7">
      <c r="A143" s="160">
        <v>21703</v>
      </c>
      <c r="B143" s="161" t="s">
        <v>271</v>
      </c>
      <c r="C143" s="162"/>
      <c r="D143" s="162">
        <v>1287</v>
      </c>
      <c r="E143" s="162">
        <f t="shared" si="6"/>
        <v>1287</v>
      </c>
      <c r="F143" s="163"/>
      <c r="G143" s="168"/>
    </row>
    <row r="144" s="137" customFormat="1" ht="21" customHeight="1" spans="1:7">
      <c r="A144" s="160">
        <v>21799</v>
      </c>
      <c r="B144" s="161" t="s">
        <v>272</v>
      </c>
      <c r="C144" s="162">
        <v>0</v>
      </c>
      <c r="D144" s="162"/>
      <c r="E144" s="162">
        <f t="shared" si="6"/>
        <v>0</v>
      </c>
      <c r="F144" s="163"/>
      <c r="G144" s="164"/>
    </row>
    <row r="145" s="137" customFormat="1" ht="21" customHeight="1" spans="1:7">
      <c r="A145" s="155">
        <v>220</v>
      </c>
      <c r="B145" s="156" t="s">
        <v>273</v>
      </c>
      <c r="C145" s="157">
        <f>SUM(C146:C148)</f>
        <v>1353</v>
      </c>
      <c r="D145" s="157">
        <f>SUM(D146:D148)</f>
        <v>2249</v>
      </c>
      <c r="E145" s="157">
        <f t="shared" si="6"/>
        <v>896</v>
      </c>
      <c r="F145" s="158">
        <f t="shared" si="7"/>
        <v>0.662232076866223</v>
      </c>
      <c r="G145" s="159"/>
    </row>
    <row r="146" s="137" customFormat="1" ht="21" customHeight="1" spans="1:7">
      <c r="A146" s="160">
        <v>22001</v>
      </c>
      <c r="B146" s="161" t="s">
        <v>274</v>
      </c>
      <c r="C146" s="162">
        <v>1307</v>
      </c>
      <c r="D146" s="162">
        <v>2222</v>
      </c>
      <c r="E146" s="162">
        <f t="shared" si="6"/>
        <v>915</v>
      </c>
      <c r="F146" s="163">
        <f t="shared" si="7"/>
        <v>0.700076511094109</v>
      </c>
      <c r="G146" s="164"/>
    </row>
    <row r="147" s="137" customFormat="1" ht="21" customHeight="1" spans="1:7">
      <c r="A147" s="160">
        <v>22005</v>
      </c>
      <c r="B147" s="161" t="s">
        <v>275</v>
      </c>
      <c r="C147" s="162">
        <v>36</v>
      </c>
      <c r="D147" s="162">
        <v>21</v>
      </c>
      <c r="E147" s="162">
        <f t="shared" si="6"/>
        <v>-15</v>
      </c>
      <c r="F147" s="163">
        <f t="shared" si="7"/>
        <v>-0.416666666666667</v>
      </c>
      <c r="G147" s="164"/>
    </row>
    <row r="148" s="137" customFormat="1" ht="21" customHeight="1" spans="1:7">
      <c r="A148" s="160">
        <v>22099</v>
      </c>
      <c r="B148" s="161" t="s">
        <v>276</v>
      </c>
      <c r="C148" s="162">
        <v>10</v>
      </c>
      <c r="D148" s="162">
        <v>6</v>
      </c>
      <c r="E148" s="162">
        <f t="shared" si="6"/>
        <v>-4</v>
      </c>
      <c r="F148" s="163">
        <f t="shared" si="7"/>
        <v>-0.4</v>
      </c>
      <c r="G148" s="164"/>
    </row>
    <row r="149" s="137" customFormat="1" ht="21" customHeight="1" spans="1:7">
      <c r="A149" s="155">
        <v>221</v>
      </c>
      <c r="B149" s="156" t="s">
        <v>277</v>
      </c>
      <c r="C149" s="157">
        <f>SUM(C150:C152)</f>
        <v>13441</v>
      </c>
      <c r="D149" s="157">
        <f>SUM(D150:D152)</f>
        <v>13021</v>
      </c>
      <c r="E149" s="157">
        <f t="shared" si="6"/>
        <v>-420</v>
      </c>
      <c r="F149" s="158">
        <f t="shared" si="7"/>
        <v>-0.0312476750241797</v>
      </c>
      <c r="G149" s="159"/>
    </row>
    <row r="150" s="137" customFormat="1" ht="21" customHeight="1" spans="1:7">
      <c r="A150" s="160">
        <v>22101</v>
      </c>
      <c r="B150" s="161" t="s">
        <v>278</v>
      </c>
      <c r="C150" s="162">
        <v>539</v>
      </c>
      <c r="D150" s="162">
        <v>519</v>
      </c>
      <c r="E150" s="162">
        <f t="shared" si="6"/>
        <v>-20</v>
      </c>
      <c r="F150" s="163">
        <f t="shared" si="7"/>
        <v>-0.0371057513914657</v>
      </c>
      <c r="G150" s="164"/>
    </row>
    <row r="151" s="137" customFormat="1" ht="21" customHeight="1" spans="1:7">
      <c r="A151" s="160">
        <v>22102</v>
      </c>
      <c r="B151" s="161" t="s">
        <v>279</v>
      </c>
      <c r="C151" s="162">
        <v>12902</v>
      </c>
      <c r="D151" s="162">
        <v>12502</v>
      </c>
      <c r="E151" s="162">
        <f t="shared" si="6"/>
        <v>-400</v>
      </c>
      <c r="F151" s="163">
        <f t="shared" si="7"/>
        <v>-0.0310029452798016</v>
      </c>
      <c r="G151" s="164"/>
    </row>
    <row r="152" s="137" customFormat="1" ht="21" customHeight="1" spans="1:7">
      <c r="A152" s="160">
        <v>22103</v>
      </c>
      <c r="B152" s="161" t="s">
        <v>280</v>
      </c>
      <c r="C152" s="162"/>
      <c r="D152" s="162"/>
      <c r="E152" s="162">
        <f t="shared" si="6"/>
        <v>0</v>
      </c>
      <c r="F152" s="163"/>
      <c r="G152" s="164"/>
    </row>
    <row r="153" s="137" customFormat="1" ht="21" customHeight="1" spans="1:7">
      <c r="A153" s="155">
        <v>222</v>
      </c>
      <c r="B153" s="156" t="s">
        <v>281</v>
      </c>
      <c r="C153" s="157">
        <f>SUM(C154:C156)</f>
        <v>790</v>
      </c>
      <c r="D153" s="157">
        <f>SUM(D154:D156)</f>
        <v>594</v>
      </c>
      <c r="E153" s="157">
        <f t="shared" si="6"/>
        <v>-196</v>
      </c>
      <c r="F153" s="158">
        <f t="shared" si="7"/>
        <v>-0.248101265822785</v>
      </c>
      <c r="G153" s="159"/>
    </row>
    <row r="154" s="137" customFormat="1" ht="21" customHeight="1" spans="1:7">
      <c r="A154" s="160">
        <v>22201</v>
      </c>
      <c r="B154" s="161" t="s">
        <v>282</v>
      </c>
      <c r="C154" s="162">
        <v>490</v>
      </c>
      <c r="D154" s="162">
        <v>535</v>
      </c>
      <c r="E154" s="162">
        <f t="shared" si="6"/>
        <v>45</v>
      </c>
      <c r="F154" s="163">
        <f t="shared" si="7"/>
        <v>0.0918367346938776</v>
      </c>
      <c r="G154" s="164"/>
    </row>
    <row r="155" s="137" customFormat="1" ht="21" customHeight="1" spans="1:7">
      <c r="A155" s="160">
        <v>22202</v>
      </c>
      <c r="B155" s="161" t="s">
        <v>283</v>
      </c>
      <c r="C155" s="162">
        <v>0</v>
      </c>
      <c r="D155" s="162"/>
      <c r="E155" s="162">
        <f t="shared" si="6"/>
        <v>0</v>
      </c>
      <c r="F155" s="163"/>
      <c r="G155" s="164"/>
    </row>
    <row r="156" s="137" customFormat="1" ht="21" customHeight="1" spans="1:7">
      <c r="A156" s="160">
        <v>22204</v>
      </c>
      <c r="B156" s="161" t="s">
        <v>284</v>
      </c>
      <c r="C156" s="162">
        <v>300</v>
      </c>
      <c r="D156" s="162">
        <v>59</v>
      </c>
      <c r="E156" s="162">
        <f t="shared" si="6"/>
        <v>-241</v>
      </c>
      <c r="F156" s="163">
        <f t="shared" si="7"/>
        <v>-0.803333333333333</v>
      </c>
      <c r="G156" s="164"/>
    </row>
    <row r="157" s="137" customFormat="1" ht="21" customHeight="1" spans="1:7">
      <c r="A157" s="155">
        <v>224</v>
      </c>
      <c r="B157" s="156" t="s">
        <v>285</v>
      </c>
      <c r="C157" s="157">
        <f>SUM(C158:C163)-1</f>
        <v>1613</v>
      </c>
      <c r="D157" s="157">
        <f>SUM(D158:D163)</f>
        <v>4116</v>
      </c>
      <c r="E157" s="157">
        <f t="shared" si="6"/>
        <v>2503</v>
      </c>
      <c r="F157" s="158">
        <f t="shared" si="7"/>
        <v>1.55176689398636</v>
      </c>
      <c r="G157" s="159"/>
    </row>
    <row r="158" s="137" customFormat="1" ht="21" customHeight="1" spans="1:7">
      <c r="A158" s="160">
        <v>22401</v>
      </c>
      <c r="B158" s="161" t="s">
        <v>286</v>
      </c>
      <c r="C158" s="162">
        <v>608</v>
      </c>
      <c r="D158" s="162">
        <v>972</v>
      </c>
      <c r="E158" s="162">
        <f t="shared" ref="E158:E167" si="8">D158-C158</f>
        <v>364</v>
      </c>
      <c r="F158" s="163">
        <f t="shared" ref="F158:F167" si="9">E158/C158</f>
        <v>0.598684210526316</v>
      </c>
      <c r="G158" s="164"/>
    </row>
    <row r="159" s="137" customFormat="1" ht="21" customHeight="1" spans="1:7">
      <c r="A159" s="160">
        <v>22402</v>
      </c>
      <c r="B159" s="161" t="s">
        <v>287</v>
      </c>
      <c r="C159" s="162">
        <v>559</v>
      </c>
      <c r="D159" s="162">
        <v>646</v>
      </c>
      <c r="E159" s="162">
        <f t="shared" si="8"/>
        <v>87</v>
      </c>
      <c r="F159" s="163">
        <f t="shared" si="9"/>
        <v>0.155635062611807</v>
      </c>
      <c r="G159" s="164"/>
    </row>
    <row r="160" s="137" customFormat="1" ht="21" customHeight="1" spans="1:7">
      <c r="A160" s="160">
        <v>22405</v>
      </c>
      <c r="B160" s="161" t="s">
        <v>288</v>
      </c>
      <c r="C160" s="162">
        <v>61</v>
      </c>
      <c r="D160" s="162">
        <v>85</v>
      </c>
      <c r="E160" s="162">
        <f t="shared" si="8"/>
        <v>24</v>
      </c>
      <c r="F160" s="163">
        <f t="shared" si="9"/>
        <v>0.39344262295082</v>
      </c>
      <c r="G160" s="164"/>
    </row>
    <row r="161" s="137" customFormat="1" ht="21" customHeight="1" spans="1:7">
      <c r="A161" s="160">
        <v>22406</v>
      </c>
      <c r="B161" s="161" t="s">
        <v>289</v>
      </c>
      <c r="C161" s="162">
        <v>38</v>
      </c>
      <c r="D161" s="162">
        <v>1901</v>
      </c>
      <c r="E161" s="162">
        <f t="shared" si="8"/>
        <v>1863</v>
      </c>
      <c r="F161" s="163">
        <f t="shared" si="9"/>
        <v>49.0263157894737</v>
      </c>
      <c r="G161" s="164"/>
    </row>
    <row r="162" s="137" customFormat="1" ht="21" customHeight="1" spans="1:7">
      <c r="A162" s="160">
        <v>22407</v>
      </c>
      <c r="B162" s="161" t="s">
        <v>290</v>
      </c>
      <c r="C162" s="162">
        <v>348</v>
      </c>
      <c r="D162" s="162">
        <v>341</v>
      </c>
      <c r="E162" s="162">
        <f t="shared" si="8"/>
        <v>-7</v>
      </c>
      <c r="F162" s="163">
        <f t="shared" si="9"/>
        <v>-0.0201149425287356</v>
      </c>
      <c r="G162" s="164"/>
    </row>
    <row r="163" s="137" customFormat="1" ht="21" customHeight="1" spans="1:7">
      <c r="A163" s="160">
        <v>22499</v>
      </c>
      <c r="B163" s="161" t="s">
        <v>291</v>
      </c>
      <c r="C163" s="162">
        <v>0</v>
      </c>
      <c r="D163" s="162">
        <v>171</v>
      </c>
      <c r="E163" s="162">
        <f t="shared" si="8"/>
        <v>171</v>
      </c>
      <c r="F163" s="163"/>
      <c r="G163" s="164"/>
    </row>
    <row r="164" s="137" customFormat="1" ht="21" customHeight="1" spans="1:7">
      <c r="A164" s="155">
        <v>227</v>
      </c>
      <c r="B164" s="156" t="s">
        <v>292</v>
      </c>
      <c r="C164" s="157">
        <f>SUM(C165)</f>
        <v>4300</v>
      </c>
      <c r="D164" s="157">
        <f>SUM(D165)</f>
        <v>0</v>
      </c>
      <c r="E164" s="157">
        <f t="shared" si="8"/>
        <v>-4300</v>
      </c>
      <c r="F164" s="158">
        <f t="shared" si="9"/>
        <v>-1</v>
      </c>
      <c r="G164" s="159"/>
    </row>
    <row r="165" s="137" customFormat="1" ht="21" customHeight="1" spans="1:7">
      <c r="A165" s="169"/>
      <c r="B165" s="161" t="s">
        <v>293</v>
      </c>
      <c r="C165" s="162">
        <v>4300</v>
      </c>
      <c r="D165" s="162"/>
      <c r="E165" s="162">
        <f t="shared" si="8"/>
        <v>-4300</v>
      </c>
      <c r="F165" s="163">
        <f t="shared" si="9"/>
        <v>-1</v>
      </c>
      <c r="G165" s="164"/>
    </row>
    <row r="166" s="137" customFormat="1" ht="21" customHeight="1" spans="1:7">
      <c r="A166" s="155">
        <v>229</v>
      </c>
      <c r="B166" s="156" t="s">
        <v>294</v>
      </c>
      <c r="C166" s="157">
        <f>SUM(C167:C168)</f>
        <v>240</v>
      </c>
      <c r="D166" s="157">
        <f>SUM(D167:D168)</f>
        <v>0</v>
      </c>
      <c r="E166" s="157">
        <f t="shared" si="8"/>
        <v>-240</v>
      </c>
      <c r="F166" s="158">
        <f t="shared" si="9"/>
        <v>-1</v>
      </c>
      <c r="G166" s="159"/>
    </row>
    <row r="167" s="137" customFormat="1" ht="21" customHeight="1" spans="1:7">
      <c r="A167" s="160">
        <v>22902</v>
      </c>
      <c r="B167" s="161" t="s">
        <v>295</v>
      </c>
      <c r="C167" s="162"/>
      <c r="D167" s="162"/>
      <c r="E167" s="162">
        <f t="shared" si="8"/>
        <v>0</v>
      </c>
      <c r="F167" s="163"/>
      <c r="G167" s="164"/>
    </row>
    <row r="168" s="137" customFormat="1" ht="21" customHeight="1" spans="1:7">
      <c r="A168" s="160">
        <v>22999</v>
      </c>
      <c r="B168" s="161" t="s">
        <v>296</v>
      </c>
      <c r="C168" s="162">
        <v>240</v>
      </c>
      <c r="D168" s="162"/>
      <c r="E168" s="162">
        <f t="shared" ref="E168:E180" si="10">D168-C168</f>
        <v>-240</v>
      </c>
      <c r="F168" s="163">
        <f t="shared" ref="F168:F179" si="11">E168/C168</f>
        <v>-1</v>
      </c>
      <c r="G168" s="164"/>
    </row>
    <row r="169" s="137" customFormat="1" ht="21" customHeight="1" spans="1:7">
      <c r="A169" s="155">
        <v>232</v>
      </c>
      <c r="B169" s="156" t="s">
        <v>297</v>
      </c>
      <c r="C169" s="157">
        <f>SUM(C170)</f>
        <v>5324</v>
      </c>
      <c r="D169" s="157">
        <f>SUM(D170)</f>
        <v>5324</v>
      </c>
      <c r="E169" s="157">
        <f t="shared" si="10"/>
        <v>0</v>
      </c>
      <c r="F169" s="163">
        <f t="shared" si="11"/>
        <v>0</v>
      </c>
      <c r="G169" s="159"/>
    </row>
    <row r="170" s="137" customFormat="1" ht="21" customHeight="1" spans="1:7">
      <c r="A170" s="160">
        <v>23203</v>
      </c>
      <c r="B170" s="161" t="s">
        <v>298</v>
      </c>
      <c r="C170" s="162">
        <v>5324</v>
      </c>
      <c r="D170" s="162">
        <v>5324</v>
      </c>
      <c r="E170" s="162">
        <f t="shared" si="10"/>
        <v>0</v>
      </c>
      <c r="F170" s="163">
        <f t="shared" si="11"/>
        <v>0</v>
      </c>
      <c r="G170" s="164"/>
    </row>
    <row r="171" s="137" customFormat="1" ht="21" customHeight="1" spans="1:7">
      <c r="A171" s="155">
        <v>233</v>
      </c>
      <c r="B171" s="156" t="s">
        <v>299</v>
      </c>
      <c r="C171" s="157">
        <f>SUM(C172)</f>
        <v>10</v>
      </c>
      <c r="D171" s="157">
        <f>SUM(D172)</f>
        <v>32</v>
      </c>
      <c r="E171" s="157">
        <f t="shared" si="10"/>
        <v>22</v>
      </c>
      <c r="F171" s="158">
        <f t="shared" si="11"/>
        <v>2.2</v>
      </c>
      <c r="G171" s="159"/>
    </row>
    <row r="172" s="137" customFormat="1" ht="21" customHeight="1" spans="1:7">
      <c r="A172" s="160">
        <v>23303</v>
      </c>
      <c r="B172" s="161" t="s">
        <v>300</v>
      </c>
      <c r="C172" s="162">
        <v>10</v>
      </c>
      <c r="D172" s="162">
        <v>32</v>
      </c>
      <c r="E172" s="162">
        <f t="shared" si="10"/>
        <v>22</v>
      </c>
      <c r="F172" s="163">
        <f t="shared" si="11"/>
        <v>2.2</v>
      </c>
      <c r="G172" s="164"/>
    </row>
    <row r="173" s="137" customFormat="1" ht="21" customHeight="1" spans="1:7">
      <c r="A173" s="170"/>
      <c r="B173" s="108" t="s">
        <v>301</v>
      </c>
      <c r="C173" s="157">
        <f>C5+C29+C32+C39+C47+C54+C61+C81+C95+C108+C115+C124+C130+C137+C145+C149+C153+C157+C164+C166+C169+C171</f>
        <v>425354.72</v>
      </c>
      <c r="D173" s="157">
        <f>D5+D29+D32+D39+D47+D54+D61+D81+D95+D108+D115+D124+D130+D137+D142+D145+D149+D153+D157+D164+D166+D169+D171</f>
        <v>473677</v>
      </c>
      <c r="E173" s="157">
        <f t="shared" si="10"/>
        <v>48322.28</v>
      </c>
      <c r="F173" s="158">
        <f t="shared" si="11"/>
        <v>0.113604663890882</v>
      </c>
      <c r="G173" s="123"/>
    </row>
    <row r="174" s="137" customFormat="1" ht="21" customHeight="1" spans="1:7">
      <c r="A174" s="171">
        <v>23006</v>
      </c>
      <c r="B174" s="123" t="s">
        <v>302</v>
      </c>
      <c r="C174" s="162">
        <v>3686</v>
      </c>
      <c r="D174" s="162">
        <v>8292</v>
      </c>
      <c r="E174" s="162">
        <f t="shared" si="10"/>
        <v>4606</v>
      </c>
      <c r="F174" s="163">
        <f t="shared" si="11"/>
        <v>1.24959305480195</v>
      </c>
      <c r="G174" s="123"/>
    </row>
    <row r="175" s="137" customFormat="1" ht="21" customHeight="1" spans="1:7">
      <c r="A175" s="170">
        <v>23008</v>
      </c>
      <c r="B175" s="123" t="s">
        <v>303</v>
      </c>
      <c r="C175" s="162"/>
      <c r="D175" s="162">
        <v>0</v>
      </c>
      <c r="E175" s="162">
        <f t="shared" si="10"/>
        <v>0</v>
      </c>
      <c r="F175" s="163"/>
      <c r="G175" s="123"/>
    </row>
    <row r="176" s="137" customFormat="1" ht="21" customHeight="1" spans="1:7">
      <c r="A176" s="170">
        <v>23015</v>
      </c>
      <c r="B176" s="123" t="s">
        <v>304</v>
      </c>
      <c r="C176" s="162">
        <v>236</v>
      </c>
      <c r="D176" s="162"/>
      <c r="E176" s="162">
        <f t="shared" si="10"/>
        <v>-236</v>
      </c>
      <c r="F176" s="163">
        <f t="shared" si="11"/>
        <v>-1</v>
      </c>
      <c r="G176" s="123"/>
    </row>
    <row r="177" s="137" customFormat="1" ht="21" customHeight="1" spans="1:7">
      <c r="A177" s="170">
        <v>231</v>
      </c>
      <c r="B177" s="123" t="s">
        <v>305</v>
      </c>
      <c r="C177" s="162">
        <v>23000</v>
      </c>
      <c r="D177" s="162">
        <v>23139</v>
      </c>
      <c r="E177" s="162">
        <f t="shared" si="10"/>
        <v>139</v>
      </c>
      <c r="F177" s="163">
        <f t="shared" si="11"/>
        <v>0.00604347826086957</v>
      </c>
      <c r="G177" s="123"/>
    </row>
    <row r="178" s="137" customFormat="1" ht="21" customHeight="1" spans="1:7">
      <c r="A178" s="85"/>
      <c r="B178" s="127" t="s">
        <v>92</v>
      </c>
      <c r="C178" s="157">
        <f>C173+C174+C176+C177</f>
        <v>452276.72</v>
      </c>
      <c r="D178" s="67">
        <f>D173+D174+D177</f>
        <v>505108</v>
      </c>
      <c r="E178" s="157">
        <f t="shared" si="10"/>
        <v>52831.28</v>
      </c>
      <c r="F178" s="158">
        <f t="shared" si="11"/>
        <v>0.11681184917057</v>
      </c>
      <c r="G178" s="127"/>
    </row>
    <row r="179" s="137" customFormat="1" ht="21" customHeight="1" spans="1:7">
      <c r="A179" s="170"/>
      <c r="B179" s="123" t="s">
        <v>98</v>
      </c>
      <c r="C179" s="162">
        <v>0</v>
      </c>
      <c r="D179" s="162"/>
      <c r="E179" s="162">
        <f t="shared" si="10"/>
        <v>0</v>
      </c>
      <c r="F179" s="163"/>
      <c r="G179" s="123"/>
    </row>
    <row r="180" s="137" customFormat="1" ht="21" customHeight="1" spans="1:7">
      <c r="A180" s="170"/>
      <c r="B180" s="123" t="s">
        <v>306</v>
      </c>
      <c r="C180" s="162">
        <v>0</v>
      </c>
      <c r="D180" s="162"/>
      <c r="E180" s="162">
        <f t="shared" si="10"/>
        <v>0</v>
      </c>
      <c r="F180" s="163"/>
      <c r="G180" s="123"/>
    </row>
    <row r="181" s="138" customFormat="1" ht="13.5" spans="1:7">
      <c r="A181" s="172"/>
      <c r="B181" s="140"/>
      <c r="C181" s="173"/>
      <c r="D181" s="173"/>
      <c r="E181" s="173"/>
      <c r="F181" s="174"/>
      <c r="G181" s="175"/>
    </row>
    <row r="182" s="138" customFormat="1" ht="13.5" spans="1:7">
      <c r="A182" s="172"/>
      <c r="B182" s="140"/>
      <c r="C182" s="173"/>
      <c r="D182" s="173"/>
      <c r="E182" s="173"/>
      <c r="F182" s="174"/>
      <c r="G182" s="175"/>
    </row>
    <row r="183" s="138" customFormat="1" ht="13.5" spans="1:7">
      <c r="A183" s="172"/>
      <c r="B183" s="140"/>
      <c r="C183" s="173"/>
      <c r="D183" s="173"/>
      <c r="E183" s="173"/>
      <c r="F183" s="174"/>
      <c r="G183" s="175"/>
    </row>
    <row r="184" s="138" customFormat="1" ht="13.5" spans="1:7">
      <c r="A184" s="172"/>
      <c r="B184" s="140"/>
      <c r="C184" s="173"/>
      <c r="D184" s="173"/>
      <c r="E184" s="173"/>
      <c r="F184" s="174"/>
      <c r="G184" s="175"/>
    </row>
    <row r="185" s="138" customFormat="1" ht="13.5" spans="1:7">
      <c r="A185" s="172"/>
      <c r="B185" s="140"/>
      <c r="C185" s="173"/>
      <c r="D185" s="173"/>
      <c r="E185" s="173"/>
      <c r="F185" s="174"/>
      <c r="G185" s="175"/>
    </row>
    <row r="186" s="138" customFormat="1" ht="13.5" spans="1:7">
      <c r="A186" s="172"/>
      <c r="B186" s="140"/>
      <c r="C186" s="173"/>
      <c r="D186" s="173"/>
      <c r="E186" s="173"/>
      <c r="F186" s="174"/>
      <c r="G186" s="175"/>
    </row>
    <row r="187" s="138" customFormat="1" ht="13.5" spans="1:7">
      <c r="A187" s="172"/>
      <c r="B187" s="140"/>
      <c r="C187" s="173"/>
      <c r="D187" s="173"/>
      <c r="E187" s="173"/>
      <c r="F187" s="174"/>
      <c r="G187" s="175"/>
    </row>
    <row r="188" s="138" customFormat="1" ht="13.5" spans="1:7">
      <c r="A188" s="172"/>
      <c r="B188" s="140"/>
      <c r="C188" s="173"/>
      <c r="D188" s="173"/>
      <c r="E188" s="173"/>
      <c r="F188" s="174"/>
      <c r="G188" s="175"/>
    </row>
    <row r="189" s="138" customFormat="1" ht="13.5" spans="1:7">
      <c r="A189" s="172"/>
      <c r="B189" s="140"/>
      <c r="C189" s="173"/>
      <c r="D189" s="173"/>
      <c r="E189" s="173"/>
      <c r="F189" s="174"/>
      <c r="G189" s="175"/>
    </row>
    <row r="190" s="138" customFormat="1" ht="13.5" spans="1:7">
      <c r="A190" s="172"/>
      <c r="B190" s="140"/>
      <c r="C190" s="173"/>
      <c r="D190" s="173"/>
      <c r="E190" s="173"/>
      <c r="F190" s="174"/>
      <c r="G190" s="175"/>
    </row>
    <row r="191" s="138" customFormat="1" ht="13.5" spans="1:7">
      <c r="A191" s="172"/>
      <c r="B191" s="140"/>
      <c r="C191" s="173"/>
      <c r="D191" s="173"/>
      <c r="E191" s="173"/>
      <c r="F191" s="174"/>
      <c r="G191" s="175"/>
    </row>
    <row r="192" s="138" customFormat="1" ht="13.5" spans="1:7">
      <c r="A192" s="172"/>
      <c r="B192" s="140"/>
      <c r="C192" s="173"/>
      <c r="D192" s="173"/>
      <c r="E192" s="173"/>
      <c r="F192" s="174"/>
      <c r="G192" s="175"/>
    </row>
    <row r="193" s="138" customFormat="1" ht="13.5" spans="1:7">
      <c r="A193" s="172"/>
      <c r="B193" s="140"/>
      <c r="C193" s="173"/>
      <c r="D193" s="173"/>
      <c r="E193" s="173"/>
      <c r="F193" s="174"/>
      <c r="G193" s="175"/>
    </row>
    <row r="194" s="138" customFormat="1" ht="13.5" spans="1:7">
      <c r="A194" s="172"/>
      <c r="B194" s="140"/>
      <c r="C194" s="173"/>
      <c r="D194" s="173"/>
      <c r="E194" s="173"/>
      <c r="F194" s="174"/>
      <c r="G194" s="175"/>
    </row>
    <row r="195" s="138" customFormat="1" ht="13.5" spans="1:7">
      <c r="A195" s="172"/>
      <c r="B195" s="140"/>
      <c r="C195" s="173"/>
      <c r="D195" s="173"/>
      <c r="E195" s="173"/>
      <c r="F195" s="174"/>
      <c r="G195" s="175"/>
    </row>
    <row r="196" s="138" customFormat="1" ht="13.5" spans="1:7">
      <c r="A196" s="172"/>
      <c r="B196" s="140"/>
      <c r="C196" s="173"/>
      <c r="D196" s="173"/>
      <c r="E196" s="173"/>
      <c r="F196" s="174"/>
      <c r="G196" s="175"/>
    </row>
    <row r="197" s="138" customFormat="1" ht="13.5" spans="1:7">
      <c r="A197" s="172"/>
      <c r="B197" s="140"/>
      <c r="C197" s="173"/>
      <c r="D197" s="173"/>
      <c r="E197" s="173"/>
      <c r="F197" s="174"/>
      <c r="G197" s="175"/>
    </row>
    <row r="198" s="138" customFormat="1" ht="13.5" spans="1:7">
      <c r="A198" s="172"/>
      <c r="B198" s="140"/>
      <c r="C198" s="173"/>
      <c r="D198" s="173"/>
      <c r="E198" s="173"/>
      <c r="F198" s="174"/>
      <c r="G198" s="175"/>
    </row>
    <row r="199" s="138" customFormat="1" ht="13.5" spans="1:7">
      <c r="A199" s="172"/>
      <c r="B199" s="140"/>
      <c r="C199" s="173"/>
      <c r="D199" s="173"/>
      <c r="E199" s="173"/>
      <c r="F199" s="174"/>
      <c r="G199" s="175"/>
    </row>
    <row r="200" s="138" customFormat="1" ht="13.5" spans="1:7">
      <c r="A200" s="172"/>
      <c r="B200" s="140"/>
      <c r="C200" s="173"/>
      <c r="D200" s="173"/>
      <c r="E200" s="173"/>
      <c r="F200" s="174"/>
      <c r="G200" s="175"/>
    </row>
    <row r="201" s="138" customFormat="1" ht="13.5" spans="1:7">
      <c r="A201" s="172"/>
      <c r="B201" s="140"/>
      <c r="C201" s="173"/>
      <c r="D201" s="173"/>
      <c r="E201" s="173"/>
      <c r="F201" s="174"/>
      <c r="G201" s="175"/>
    </row>
    <row r="202" s="138" customFormat="1" ht="13.5" spans="1:7">
      <c r="A202" s="172"/>
      <c r="B202" s="140"/>
      <c r="C202" s="173"/>
      <c r="D202" s="173"/>
      <c r="E202" s="173"/>
      <c r="F202" s="174"/>
      <c r="G202" s="175"/>
    </row>
    <row r="203" s="138" customFormat="1" ht="13.5" spans="1:7">
      <c r="A203" s="172"/>
      <c r="B203" s="140"/>
      <c r="C203" s="173"/>
      <c r="D203" s="173"/>
      <c r="E203" s="173"/>
      <c r="F203" s="174"/>
      <c r="G203" s="175"/>
    </row>
    <row r="204" s="138" customFormat="1" ht="13.5" spans="1:7">
      <c r="A204" s="172"/>
      <c r="B204" s="140"/>
      <c r="C204" s="173"/>
      <c r="D204" s="173"/>
      <c r="E204" s="173"/>
      <c r="F204" s="174"/>
      <c r="G204" s="175"/>
    </row>
    <row r="205" s="138" customFormat="1" ht="13.5" spans="1:7">
      <c r="A205" s="172"/>
      <c r="B205" s="140"/>
      <c r="C205" s="173"/>
      <c r="D205" s="173"/>
      <c r="E205" s="173"/>
      <c r="F205" s="174"/>
      <c r="G205" s="175"/>
    </row>
    <row r="206" s="138" customFormat="1" ht="13.5" spans="1:7">
      <c r="A206" s="172"/>
      <c r="B206" s="140"/>
      <c r="C206" s="173"/>
      <c r="D206" s="173"/>
      <c r="E206" s="173"/>
      <c r="F206" s="174"/>
      <c r="G206" s="175"/>
    </row>
    <row r="207" s="138" customFormat="1" ht="13.5" spans="1:7">
      <c r="A207" s="172"/>
      <c r="B207" s="140"/>
      <c r="C207" s="173"/>
      <c r="D207" s="173"/>
      <c r="E207" s="173"/>
      <c r="F207" s="174"/>
      <c r="G207" s="175"/>
    </row>
    <row r="208" s="138" customFormat="1" ht="13.5" spans="1:7">
      <c r="A208" s="172"/>
      <c r="B208" s="140"/>
      <c r="C208" s="173"/>
      <c r="D208" s="173"/>
      <c r="E208" s="173"/>
      <c r="F208" s="174"/>
      <c r="G208" s="175"/>
    </row>
    <row r="209" s="138" customFormat="1" ht="13.5" spans="1:7">
      <c r="A209" s="172"/>
      <c r="B209" s="140"/>
      <c r="C209" s="173"/>
      <c r="D209" s="173"/>
      <c r="E209" s="173"/>
      <c r="F209" s="174"/>
      <c r="G209" s="175"/>
    </row>
    <row r="210" s="138" customFormat="1" ht="13.5" spans="1:7">
      <c r="A210" s="172"/>
      <c r="B210" s="140"/>
      <c r="C210" s="173"/>
      <c r="D210" s="173"/>
      <c r="E210" s="173"/>
      <c r="F210" s="174"/>
      <c r="G210" s="175"/>
    </row>
    <row r="211" s="138" customFormat="1" ht="13.5" spans="1:7">
      <c r="A211" s="172"/>
      <c r="B211" s="140"/>
      <c r="C211" s="173"/>
      <c r="D211" s="173"/>
      <c r="E211" s="173"/>
      <c r="F211" s="174"/>
      <c r="G211" s="175"/>
    </row>
    <row r="212" s="138" customFormat="1" ht="13.5" spans="1:7">
      <c r="A212" s="172"/>
      <c r="B212" s="140"/>
      <c r="C212" s="173"/>
      <c r="D212" s="173"/>
      <c r="E212" s="173"/>
      <c r="F212" s="174"/>
      <c r="G212" s="175"/>
    </row>
    <row r="213" s="138" customFormat="1" ht="13.5" spans="1:7">
      <c r="A213" s="172"/>
      <c r="B213" s="140"/>
      <c r="C213" s="173"/>
      <c r="D213" s="173"/>
      <c r="E213" s="173"/>
      <c r="F213" s="174"/>
      <c r="G213" s="175"/>
    </row>
    <row r="214" s="138" customFormat="1" ht="13.5" spans="1:7">
      <c r="A214" s="172"/>
      <c r="B214" s="140"/>
      <c r="C214" s="173"/>
      <c r="D214" s="173"/>
      <c r="E214" s="173"/>
      <c r="F214" s="174"/>
      <c r="G214" s="175"/>
    </row>
    <row r="215" s="138" customFormat="1" ht="13.5" spans="1:7">
      <c r="A215" s="172"/>
      <c r="B215" s="140"/>
      <c r="C215" s="173"/>
      <c r="D215" s="173"/>
      <c r="E215" s="173"/>
      <c r="F215" s="174"/>
      <c r="G215" s="175"/>
    </row>
    <row r="216" s="138" customFormat="1" ht="13.5" spans="1:7">
      <c r="A216" s="172"/>
      <c r="B216" s="140"/>
      <c r="C216" s="173"/>
      <c r="D216" s="173"/>
      <c r="E216" s="173"/>
      <c r="F216" s="174"/>
      <c r="G216" s="175"/>
    </row>
    <row r="217" s="138" customFormat="1" ht="13.5" spans="1:7">
      <c r="A217" s="172"/>
      <c r="B217" s="140"/>
      <c r="D217" s="173"/>
      <c r="F217" s="174"/>
      <c r="G217" s="175"/>
    </row>
    <row r="218" s="138" customFormat="1" ht="13.5" spans="1:7">
      <c r="A218" s="172"/>
      <c r="B218" s="140"/>
      <c r="D218" s="173"/>
      <c r="F218" s="174"/>
      <c r="G218" s="175"/>
    </row>
    <row r="219" s="138" customFormat="1" ht="13.5" spans="1:7">
      <c r="A219" s="172"/>
      <c r="B219" s="140"/>
      <c r="D219" s="173"/>
      <c r="F219" s="174"/>
      <c r="G219" s="175"/>
    </row>
    <row r="220" s="138" customFormat="1" ht="13.5" spans="1:7">
      <c r="A220" s="172"/>
      <c r="B220" s="140"/>
      <c r="D220" s="173"/>
      <c r="F220" s="174"/>
      <c r="G220" s="175"/>
    </row>
    <row r="221" s="138" customFormat="1" ht="13.5" spans="1:7">
      <c r="A221" s="172"/>
      <c r="B221" s="140"/>
      <c r="D221" s="173"/>
      <c r="F221" s="174"/>
      <c r="G221" s="175"/>
    </row>
  </sheetData>
  <mergeCells count="6">
    <mergeCell ref="A1:G1"/>
    <mergeCell ref="E3:F3"/>
    <mergeCell ref="A3:A4"/>
    <mergeCell ref="B3:B4"/>
    <mergeCell ref="C3:C4"/>
    <mergeCell ref="D3:D4"/>
  </mergeCells>
  <printOptions horizontalCentered="1"/>
  <pageMargins left="0.393055555555556" right="0.393055555555556" top="0.550694444444444" bottom="0.629861111111111" header="0.511805555555556" footer="0.314583333333333"/>
  <pageSetup paperSize="9" firstPageNumber="7" orientation="landscape" useFirstPageNumber="1" horizontalDpi="600" verticalDpi="300"/>
  <headerFooter>
    <oddFooter>&amp;C&amp;P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2"/>
  <sheetViews>
    <sheetView showZeros="0" zoomScale="80" zoomScaleNormal="80" workbookViewId="0">
      <pane ySplit="4" topLeftCell="A35" activePane="bottomLeft" state="frozen"/>
      <selection/>
      <selection pane="bottomLeft" activeCell="P25" sqref="P25"/>
    </sheetView>
  </sheetViews>
  <sheetFormatPr defaultColWidth="9" defaultRowHeight="14.25" outlineLevelCol="7"/>
  <cols>
    <col min="1" max="1" width="34.375" style="98" customWidth="1"/>
    <col min="2" max="4" width="12.375" style="97" customWidth="1"/>
    <col min="5" max="5" width="35.375" style="98" customWidth="1"/>
    <col min="6" max="6" width="12.375" style="99" customWidth="1"/>
    <col min="7" max="7" width="12.375" style="100" customWidth="1"/>
    <col min="8" max="8" width="12.375" style="97" customWidth="1"/>
    <col min="9" max="12" width="9" style="97"/>
    <col min="13" max="13" width="9.5" style="97" customWidth="1"/>
    <col min="14" max="16384" width="9" style="97"/>
  </cols>
  <sheetData>
    <row r="1" ht="30" customHeight="1" spans="1:8">
      <c r="A1" s="101" t="s">
        <v>10</v>
      </c>
      <c r="B1" s="101"/>
      <c r="C1" s="101"/>
      <c r="D1" s="101"/>
      <c r="E1" s="101"/>
      <c r="F1" s="101"/>
      <c r="G1" s="101"/>
      <c r="H1" s="101"/>
    </row>
    <row r="2" ht="21" customHeight="1" spans="1:8">
      <c r="A2" s="102"/>
      <c r="B2" s="80"/>
      <c r="C2" s="80"/>
      <c r="D2" s="80"/>
      <c r="E2" s="103"/>
      <c r="F2" s="84"/>
      <c r="G2" s="104" t="s">
        <v>20</v>
      </c>
      <c r="H2" s="105"/>
    </row>
    <row r="3" ht="33" customHeight="1" spans="1:8">
      <c r="A3" s="106" t="s">
        <v>307</v>
      </c>
      <c r="B3" s="107"/>
      <c r="C3" s="107"/>
      <c r="D3" s="107"/>
      <c r="E3" s="108" t="s">
        <v>308</v>
      </c>
      <c r="F3" s="31"/>
      <c r="G3" s="31"/>
      <c r="H3" s="31"/>
    </row>
    <row r="4" ht="33" customHeight="1" spans="1:8">
      <c r="A4" s="108" t="s">
        <v>309</v>
      </c>
      <c r="B4" s="108" t="s">
        <v>22</v>
      </c>
      <c r="C4" s="108" t="s">
        <v>310</v>
      </c>
      <c r="D4" s="108" t="s">
        <v>102</v>
      </c>
      <c r="E4" s="108" t="s">
        <v>309</v>
      </c>
      <c r="F4" s="108" t="s">
        <v>22</v>
      </c>
      <c r="G4" s="108" t="s">
        <v>310</v>
      </c>
      <c r="H4" s="108" t="s">
        <v>102</v>
      </c>
    </row>
    <row r="5" ht="33" customHeight="1" spans="1:8">
      <c r="A5" s="109" t="s">
        <v>311</v>
      </c>
      <c r="B5" s="57">
        <f>SUM(B6:B28)</f>
        <v>43210</v>
      </c>
      <c r="C5" s="57">
        <f>SUM(C6:C28)</f>
        <v>43645</v>
      </c>
      <c r="D5" s="57">
        <f>SUM(D6:D28)</f>
        <v>435</v>
      </c>
      <c r="E5" s="109" t="s">
        <v>312</v>
      </c>
      <c r="F5" s="94">
        <f>SUM(F6:F7)</f>
        <v>0</v>
      </c>
      <c r="G5" s="94">
        <f>SUM(G6:G7)</f>
        <v>0</v>
      </c>
      <c r="H5" s="110"/>
    </row>
    <row r="6" ht="33" customHeight="1" spans="1:8">
      <c r="A6" s="111" t="s">
        <v>313</v>
      </c>
      <c r="B6" s="112"/>
      <c r="C6" s="57"/>
      <c r="D6" s="113"/>
      <c r="E6" s="109" t="s">
        <v>314</v>
      </c>
      <c r="F6" s="94"/>
      <c r="G6" s="114"/>
      <c r="H6" s="110"/>
    </row>
    <row r="7" ht="33" customHeight="1" spans="1:8">
      <c r="A7" s="111" t="s">
        <v>315</v>
      </c>
      <c r="B7" s="112"/>
      <c r="C7" s="57"/>
      <c r="D7" s="113"/>
      <c r="E7" s="109" t="s">
        <v>316</v>
      </c>
      <c r="F7" s="94"/>
      <c r="G7" s="114"/>
      <c r="H7" s="110"/>
    </row>
    <row r="8" ht="33" customHeight="1" spans="1:8">
      <c r="A8" s="111" t="s">
        <v>317</v>
      </c>
      <c r="B8" s="112"/>
      <c r="C8" s="57"/>
      <c r="D8" s="113"/>
      <c r="E8" s="109" t="s">
        <v>318</v>
      </c>
      <c r="F8" s="94">
        <f>SUM(F9:F10)</f>
        <v>0</v>
      </c>
      <c r="G8" s="94">
        <f>SUM(G9:G10)</f>
        <v>0</v>
      </c>
      <c r="H8" s="110"/>
    </row>
    <row r="9" ht="33" customHeight="1" spans="1:8">
      <c r="A9" s="111" t="s">
        <v>319</v>
      </c>
      <c r="B9" s="112"/>
      <c r="C9" s="57"/>
      <c r="D9" s="113"/>
      <c r="E9" s="109" t="s">
        <v>320</v>
      </c>
      <c r="F9" s="94"/>
      <c r="G9" s="114"/>
      <c r="H9" s="110"/>
    </row>
    <row r="10" ht="33" customHeight="1" spans="1:8">
      <c r="A10" s="111" t="s">
        <v>321</v>
      </c>
      <c r="B10" s="115"/>
      <c r="C10" s="57"/>
      <c r="D10" s="113"/>
      <c r="E10" s="109" t="s">
        <v>322</v>
      </c>
      <c r="F10" s="94"/>
      <c r="G10" s="114"/>
      <c r="H10" s="110"/>
    </row>
    <row r="11" ht="33" customHeight="1" spans="1:8">
      <c r="A11" s="111" t="s">
        <v>323</v>
      </c>
      <c r="B11" s="115"/>
      <c r="C11" s="57"/>
      <c r="D11" s="113"/>
      <c r="E11" s="109" t="s">
        <v>324</v>
      </c>
      <c r="F11" s="116"/>
      <c r="G11" s="114"/>
      <c r="H11" s="117"/>
    </row>
    <row r="12" ht="33" customHeight="1" spans="1:8">
      <c r="A12" s="111" t="s">
        <v>325</v>
      </c>
      <c r="B12" s="115"/>
      <c r="C12" s="57"/>
      <c r="D12" s="113"/>
      <c r="E12" s="109" t="s">
        <v>326</v>
      </c>
      <c r="F12" s="118"/>
      <c r="G12" s="114"/>
      <c r="H12" s="117"/>
    </row>
    <row r="13" ht="33" customHeight="1" spans="1:8">
      <c r="A13" s="111" t="s">
        <v>327</v>
      </c>
      <c r="B13" s="115"/>
      <c r="C13" s="57"/>
      <c r="D13" s="113"/>
      <c r="E13" s="109" t="s">
        <v>328</v>
      </c>
      <c r="F13" s="118"/>
      <c r="G13" s="114"/>
      <c r="H13" s="117"/>
    </row>
    <row r="14" ht="33" customHeight="1" spans="1:8">
      <c r="A14" s="111" t="s">
        <v>329</v>
      </c>
      <c r="B14" s="115"/>
      <c r="C14" s="57"/>
      <c r="D14" s="113"/>
      <c r="E14" s="109" t="s">
        <v>330</v>
      </c>
      <c r="F14" s="94">
        <f>SUM(F15:F20)</f>
        <v>23774</v>
      </c>
      <c r="G14" s="94">
        <f>SUM(G15:G20)</f>
        <v>35099</v>
      </c>
      <c r="H14" s="110">
        <f>G14-F14</f>
        <v>11325</v>
      </c>
    </row>
    <row r="15" ht="33" customHeight="1" spans="1:8">
      <c r="A15" s="111" t="s">
        <v>331</v>
      </c>
      <c r="B15" s="57"/>
      <c r="C15" s="57"/>
      <c r="D15" s="113"/>
      <c r="E15" s="109" t="s">
        <v>332</v>
      </c>
      <c r="F15" s="94"/>
      <c r="G15" s="119"/>
      <c r="H15" s="110"/>
    </row>
    <row r="16" ht="33" customHeight="1" spans="1:8">
      <c r="A16" s="111" t="s">
        <v>333</v>
      </c>
      <c r="B16" s="57"/>
      <c r="C16" s="57"/>
      <c r="D16" s="113"/>
      <c r="E16" s="109" t="s">
        <v>334</v>
      </c>
      <c r="F16" s="94">
        <v>15166</v>
      </c>
      <c r="G16" s="119">
        <v>12400</v>
      </c>
      <c r="H16" s="110">
        <f>G16-F16</f>
        <v>-2766</v>
      </c>
    </row>
    <row r="17" ht="33" customHeight="1" spans="1:8">
      <c r="A17" s="111" t="s">
        <v>335</v>
      </c>
      <c r="B17" s="112"/>
      <c r="C17" s="57"/>
      <c r="D17" s="113"/>
      <c r="E17" s="109" t="s">
        <v>336</v>
      </c>
      <c r="F17" s="94"/>
      <c r="G17" s="119"/>
      <c r="H17" s="110"/>
    </row>
    <row r="18" ht="33" customHeight="1" spans="1:8">
      <c r="A18" s="111" t="s">
        <v>337</v>
      </c>
      <c r="B18" s="112"/>
      <c r="C18" s="57"/>
      <c r="D18" s="113"/>
      <c r="E18" s="109" t="s">
        <v>338</v>
      </c>
      <c r="F18" s="94"/>
      <c r="G18" s="114"/>
      <c r="H18" s="110"/>
    </row>
    <row r="19" ht="33" customHeight="1" spans="1:8">
      <c r="A19" s="111" t="s">
        <v>339</v>
      </c>
      <c r="B19" s="57">
        <v>42260</v>
      </c>
      <c r="C19" s="57">
        <v>42260</v>
      </c>
      <c r="D19" s="113"/>
      <c r="E19" s="109" t="s">
        <v>340</v>
      </c>
      <c r="F19" s="94">
        <v>1000</v>
      </c>
      <c r="G19" s="114">
        <v>665</v>
      </c>
      <c r="H19" s="110">
        <f>G19-F19</f>
        <v>-335</v>
      </c>
    </row>
    <row r="20" ht="33" customHeight="1" spans="1:8">
      <c r="A20" s="111" t="s">
        <v>341</v>
      </c>
      <c r="B20" s="93"/>
      <c r="C20" s="120"/>
      <c r="D20" s="113"/>
      <c r="E20" s="109" t="s">
        <v>342</v>
      </c>
      <c r="F20" s="94">
        <v>7608</v>
      </c>
      <c r="G20" s="119">
        <v>22034</v>
      </c>
      <c r="H20" s="110">
        <f>G20-F20</f>
        <v>14426</v>
      </c>
    </row>
    <row r="21" ht="33" customHeight="1" spans="1:8">
      <c r="A21" s="111" t="s">
        <v>343</v>
      </c>
      <c r="B21" s="93"/>
      <c r="C21" s="120"/>
      <c r="D21" s="113"/>
      <c r="E21" s="109" t="s">
        <v>344</v>
      </c>
      <c r="F21" s="94">
        <f>SUM(F22:F25)</f>
        <v>3830</v>
      </c>
      <c r="G21" s="94">
        <f>SUM(G22:G25)</f>
        <v>1391</v>
      </c>
      <c r="H21" s="110">
        <f>G21-F21</f>
        <v>-2439</v>
      </c>
    </row>
    <row r="22" ht="33" customHeight="1" spans="1:8">
      <c r="A22" s="111" t="s">
        <v>345</v>
      </c>
      <c r="B22" s="112"/>
      <c r="C22" s="57"/>
      <c r="D22" s="113"/>
      <c r="E22" s="121" t="s">
        <v>346</v>
      </c>
      <c r="F22" s="94">
        <v>3817</v>
      </c>
      <c r="G22" s="114">
        <v>150</v>
      </c>
      <c r="H22" s="110">
        <f>G22-F22</f>
        <v>-3667</v>
      </c>
    </row>
    <row r="23" ht="33" customHeight="1" spans="1:8">
      <c r="A23" s="111" t="s">
        <v>347</v>
      </c>
      <c r="B23" s="112"/>
      <c r="C23" s="57"/>
      <c r="D23" s="113"/>
      <c r="E23" s="121" t="s">
        <v>348</v>
      </c>
      <c r="F23" s="94"/>
      <c r="G23" s="114">
        <v>10</v>
      </c>
      <c r="H23" s="110"/>
    </row>
    <row r="24" ht="33" customHeight="1" spans="1:8">
      <c r="A24" s="111" t="s">
        <v>349</v>
      </c>
      <c r="B24" s="57">
        <v>500</v>
      </c>
      <c r="C24" s="57">
        <v>108</v>
      </c>
      <c r="D24" s="113">
        <f>C24-B24</f>
        <v>-392</v>
      </c>
      <c r="E24" s="121" t="s">
        <v>320</v>
      </c>
      <c r="F24" s="94"/>
      <c r="G24" s="114">
        <v>1211</v>
      </c>
      <c r="H24" s="110"/>
    </row>
    <row r="25" ht="33" customHeight="1" spans="1:8">
      <c r="A25" s="111" t="s">
        <v>350</v>
      </c>
      <c r="B25" s="57"/>
      <c r="C25" s="57"/>
      <c r="D25" s="113"/>
      <c r="E25" s="121" t="s">
        <v>322</v>
      </c>
      <c r="F25" s="94">
        <v>13</v>
      </c>
      <c r="G25" s="114">
        <v>20</v>
      </c>
      <c r="H25" s="110">
        <f t="shared" ref="H25:H39" si="0">G25-F25</f>
        <v>7</v>
      </c>
    </row>
    <row r="26" ht="33" customHeight="1" spans="1:8">
      <c r="A26" s="111" t="s">
        <v>351</v>
      </c>
      <c r="B26" s="57">
        <v>450</v>
      </c>
      <c r="C26" s="57">
        <v>1277</v>
      </c>
      <c r="D26" s="113">
        <f>C26-B26</f>
        <v>827</v>
      </c>
      <c r="E26" s="109" t="s">
        <v>352</v>
      </c>
      <c r="F26" s="92"/>
      <c r="G26" s="122"/>
      <c r="H26" s="110"/>
    </row>
    <row r="27" ht="33" customHeight="1" spans="1:8">
      <c r="A27" s="111" t="s">
        <v>353</v>
      </c>
      <c r="B27" s="57"/>
      <c r="C27" s="57"/>
      <c r="D27" s="113"/>
      <c r="E27" s="121" t="s">
        <v>254</v>
      </c>
      <c r="F27" s="94"/>
      <c r="G27" s="114"/>
      <c r="H27" s="110"/>
    </row>
    <row r="28" ht="33" customHeight="1" spans="1:8">
      <c r="A28" s="111" t="s">
        <v>354</v>
      </c>
      <c r="B28" s="57"/>
      <c r="C28" s="57"/>
      <c r="D28" s="113"/>
      <c r="E28" s="121" t="s">
        <v>355</v>
      </c>
      <c r="F28" s="94"/>
      <c r="G28" s="114"/>
      <c r="H28" s="110"/>
    </row>
    <row r="29" ht="33" customHeight="1" spans="1:8">
      <c r="A29" s="109" t="s">
        <v>356</v>
      </c>
      <c r="B29" s="57">
        <f>SUM((B30:B33))</f>
        <v>5001</v>
      </c>
      <c r="C29" s="57">
        <f>SUM((C30:C33))</f>
        <v>5573</v>
      </c>
      <c r="D29" s="113">
        <f>C29-B29</f>
        <v>572</v>
      </c>
      <c r="E29" s="109" t="s">
        <v>357</v>
      </c>
      <c r="F29" s="92">
        <f>SUM(F30:F30)</f>
        <v>0</v>
      </c>
      <c r="G29" s="122">
        <f>SUM(G30:G30)</f>
        <v>0</v>
      </c>
      <c r="H29" s="110"/>
    </row>
    <row r="30" ht="33" customHeight="1" spans="1:8">
      <c r="A30" s="123" t="s">
        <v>358</v>
      </c>
      <c r="B30" s="57">
        <v>5001</v>
      </c>
      <c r="C30" s="57">
        <v>5573</v>
      </c>
      <c r="D30" s="113">
        <f>C30-B30</f>
        <v>572</v>
      </c>
      <c r="E30" s="121" t="s">
        <v>359</v>
      </c>
      <c r="F30" s="94"/>
      <c r="G30" s="114"/>
      <c r="H30" s="110"/>
    </row>
    <row r="31" ht="33" customHeight="1" spans="1:8">
      <c r="A31" s="123"/>
      <c r="B31" s="112"/>
      <c r="C31" s="112"/>
      <c r="D31" s="113"/>
      <c r="E31" s="109" t="s">
        <v>360</v>
      </c>
      <c r="F31" s="94">
        <f>SUM(F32:F34)</f>
        <v>764</v>
      </c>
      <c r="G31" s="119">
        <f>SUM(G32:G34)</f>
        <v>38640</v>
      </c>
      <c r="H31" s="110">
        <f t="shared" si="0"/>
        <v>37876</v>
      </c>
    </row>
    <row r="32" ht="33" customHeight="1" spans="1:8">
      <c r="A32" s="123"/>
      <c r="B32" s="93"/>
      <c r="C32" s="93"/>
      <c r="D32" s="113"/>
      <c r="E32" s="121" t="s">
        <v>361</v>
      </c>
      <c r="F32" s="94"/>
      <c r="G32" s="119">
        <v>38000</v>
      </c>
      <c r="H32" s="110">
        <f t="shared" si="0"/>
        <v>38000</v>
      </c>
    </row>
    <row r="33" ht="33" customHeight="1" spans="1:8">
      <c r="A33" s="123"/>
      <c r="B33" s="57"/>
      <c r="C33" s="57"/>
      <c r="D33" s="113"/>
      <c r="E33" s="121" t="s">
        <v>362</v>
      </c>
      <c r="F33" s="94"/>
      <c r="G33" s="119"/>
      <c r="H33" s="110"/>
    </row>
    <row r="34" ht="33" customHeight="1" spans="1:8">
      <c r="A34" s="124"/>
      <c r="B34" s="125"/>
      <c r="C34" s="125"/>
      <c r="D34" s="125"/>
      <c r="E34" s="121" t="s">
        <v>363</v>
      </c>
      <c r="F34" s="94">
        <v>764</v>
      </c>
      <c r="G34" s="119">
        <v>640</v>
      </c>
      <c r="H34" s="110">
        <f t="shared" si="0"/>
        <v>-124</v>
      </c>
    </row>
    <row r="35" s="97" customFormat="1" ht="33" customHeight="1" spans="1:8">
      <c r="A35" s="109"/>
      <c r="B35" s="112"/>
      <c r="C35" s="112"/>
      <c r="D35" s="113"/>
      <c r="E35" s="121" t="s">
        <v>364</v>
      </c>
      <c r="F35" s="94">
        <f>F36</f>
        <v>8000</v>
      </c>
      <c r="G35" s="94">
        <v>8065</v>
      </c>
      <c r="H35" s="110">
        <f t="shared" si="0"/>
        <v>65</v>
      </c>
    </row>
    <row r="36" s="97" customFormat="1" ht="33" customHeight="1" spans="1:8">
      <c r="A36" s="109"/>
      <c r="B36" s="112"/>
      <c r="C36" s="112"/>
      <c r="D36" s="113"/>
      <c r="E36" s="121" t="s">
        <v>365</v>
      </c>
      <c r="F36" s="94">
        <v>8000</v>
      </c>
      <c r="G36" s="119">
        <v>8065</v>
      </c>
      <c r="H36" s="110">
        <f t="shared" si="0"/>
        <v>65</v>
      </c>
    </row>
    <row r="37" ht="33" customHeight="1" spans="1:8">
      <c r="A37" s="109"/>
      <c r="B37" s="112"/>
      <c r="C37" s="112"/>
      <c r="D37" s="113"/>
      <c r="E37" s="121" t="s">
        <v>366</v>
      </c>
      <c r="F37" s="94">
        <f>F38</f>
        <v>3</v>
      </c>
      <c r="G37" s="94">
        <v>41</v>
      </c>
      <c r="H37" s="110">
        <f t="shared" si="0"/>
        <v>38</v>
      </c>
    </row>
    <row r="38" ht="33" customHeight="1" spans="1:8">
      <c r="A38" s="109"/>
      <c r="B38" s="112"/>
      <c r="C38" s="112"/>
      <c r="D38" s="113"/>
      <c r="E38" s="121" t="s">
        <v>367</v>
      </c>
      <c r="F38" s="94">
        <v>3</v>
      </c>
      <c r="G38" s="94">
        <v>41</v>
      </c>
      <c r="H38" s="110">
        <f t="shared" si="0"/>
        <v>38</v>
      </c>
    </row>
    <row r="39" ht="33" customHeight="1" spans="1:8">
      <c r="A39" s="108" t="s">
        <v>368</v>
      </c>
      <c r="B39" s="67">
        <f>SUM((B5,B29))</f>
        <v>48211</v>
      </c>
      <c r="C39" s="67">
        <f>SUM((C5,C29))</f>
        <v>49218</v>
      </c>
      <c r="D39" s="126">
        <f t="shared" ref="D39:D47" si="1">C39-B39</f>
        <v>1007</v>
      </c>
      <c r="E39" s="121" t="s">
        <v>369</v>
      </c>
      <c r="F39" s="94">
        <f>F40</f>
        <v>0</v>
      </c>
      <c r="G39" s="94">
        <f>G40</f>
        <v>0</v>
      </c>
      <c r="H39" s="110"/>
    </row>
    <row r="40" ht="33" customHeight="1" spans="1:8">
      <c r="A40" s="127" t="s">
        <v>370</v>
      </c>
      <c r="B40" s="67">
        <f>SUM(B41,B44,B45,B46)</f>
        <v>16452</v>
      </c>
      <c r="C40" s="67">
        <f>SUM(C41,C44,C45,C46)</f>
        <v>78614</v>
      </c>
      <c r="D40" s="126">
        <f t="shared" si="1"/>
        <v>62162</v>
      </c>
      <c r="E40" s="121" t="s">
        <v>371</v>
      </c>
      <c r="F40" s="94"/>
      <c r="G40" s="94"/>
      <c r="H40" s="110"/>
    </row>
    <row r="41" ht="33" customHeight="1" spans="1:8">
      <c r="A41" s="123" t="s">
        <v>372</v>
      </c>
      <c r="B41" s="57">
        <f>SUM(B42:B43)</f>
        <v>4618</v>
      </c>
      <c r="C41" s="57">
        <f>SUM(C42:C43)</f>
        <v>7395</v>
      </c>
      <c r="D41" s="113">
        <f t="shared" si="1"/>
        <v>2777</v>
      </c>
      <c r="E41" s="108" t="s">
        <v>373</v>
      </c>
      <c r="F41" s="92">
        <f>SUM(F5,F8,F11,F14,F21,F31,F35,F37,F39)</f>
        <v>36371</v>
      </c>
      <c r="G41" s="92">
        <f>SUM(G5,G8,G11,G14,G21,G31,G35,G37,G39)</f>
        <v>83236</v>
      </c>
      <c r="H41" s="92">
        <f>SUM(H5,H8,H11,H14,H21,H31,H35,H37,H39)</f>
        <v>46865</v>
      </c>
    </row>
    <row r="42" ht="33" customHeight="1" spans="1:8">
      <c r="A42" s="123" t="s">
        <v>374</v>
      </c>
      <c r="B42" s="57">
        <v>4618</v>
      </c>
      <c r="C42" s="128">
        <v>7395</v>
      </c>
      <c r="D42" s="113">
        <f t="shared" si="1"/>
        <v>2777</v>
      </c>
      <c r="E42" s="127" t="s">
        <v>375</v>
      </c>
      <c r="F42" s="92">
        <f>SUM(F43,F46,F47)</f>
        <v>25500</v>
      </c>
      <c r="G42" s="92">
        <f>G46+G47</f>
        <v>27600</v>
      </c>
      <c r="H42" s="129">
        <f>G42-F42</f>
        <v>2100</v>
      </c>
    </row>
    <row r="43" s="97" customFormat="1" ht="33" customHeight="1" spans="1:8">
      <c r="A43" s="123" t="s">
        <v>376</v>
      </c>
      <c r="B43" s="57"/>
      <c r="C43" s="112"/>
      <c r="D43" s="113"/>
      <c r="E43" s="109" t="s">
        <v>377</v>
      </c>
      <c r="F43" s="94">
        <f>SUM(F44:F45)</f>
        <v>0</v>
      </c>
      <c r="G43" s="94">
        <f>SUM(G44:G45)</f>
        <v>0</v>
      </c>
      <c r="H43" s="110"/>
    </row>
    <row r="44" ht="33" customHeight="1" spans="1:8">
      <c r="A44" s="123" t="s">
        <v>378</v>
      </c>
      <c r="B44" s="57">
        <v>9534</v>
      </c>
      <c r="C44" s="130">
        <v>16884</v>
      </c>
      <c r="D44" s="113">
        <f t="shared" si="1"/>
        <v>7350</v>
      </c>
      <c r="E44" s="109" t="s">
        <v>379</v>
      </c>
      <c r="F44" s="94"/>
      <c r="G44" s="114"/>
      <c r="H44" s="110"/>
    </row>
    <row r="45" ht="33" customHeight="1" spans="1:8">
      <c r="A45" s="123" t="s">
        <v>380</v>
      </c>
      <c r="B45" s="57"/>
      <c r="C45" s="130"/>
      <c r="D45" s="113"/>
      <c r="E45" s="109" t="s">
        <v>381</v>
      </c>
      <c r="F45" s="94"/>
      <c r="G45" s="114"/>
      <c r="H45" s="110"/>
    </row>
    <row r="46" ht="33" customHeight="1" spans="1:8">
      <c r="A46" s="123" t="s">
        <v>382</v>
      </c>
      <c r="B46" s="57">
        <v>2300</v>
      </c>
      <c r="C46" s="57">
        <v>54335</v>
      </c>
      <c r="D46" s="113">
        <f t="shared" si="1"/>
        <v>52035</v>
      </c>
      <c r="E46" s="109" t="s">
        <v>383</v>
      </c>
      <c r="F46" s="94">
        <v>22900</v>
      </c>
      <c r="G46" s="94">
        <v>25000</v>
      </c>
      <c r="H46" s="110">
        <f>G46-F46</f>
        <v>2100</v>
      </c>
    </row>
    <row r="47" ht="33" customHeight="1" spans="1:8">
      <c r="A47" s="123" t="s">
        <v>384</v>
      </c>
      <c r="B47" s="57">
        <v>2300</v>
      </c>
      <c r="C47" s="57">
        <v>54335</v>
      </c>
      <c r="D47" s="113">
        <f t="shared" si="1"/>
        <v>52035</v>
      </c>
      <c r="E47" s="109" t="s">
        <v>385</v>
      </c>
      <c r="F47" s="94">
        <v>2600</v>
      </c>
      <c r="G47" s="94">
        <v>2600</v>
      </c>
      <c r="H47" s="110"/>
    </row>
    <row r="48" ht="33" customHeight="1" spans="1:8">
      <c r="A48" s="124"/>
      <c r="B48" s="125"/>
      <c r="C48" s="125"/>
      <c r="D48" s="125"/>
      <c r="E48" s="109" t="s">
        <v>386</v>
      </c>
      <c r="F48" s="94">
        <v>2792</v>
      </c>
      <c r="G48" s="94">
        <v>16996</v>
      </c>
      <c r="H48" s="110">
        <v>14204</v>
      </c>
    </row>
    <row r="49" ht="33" customHeight="1" spans="1:8">
      <c r="A49" s="108" t="s">
        <v>387</v>
      </c>
      <c r="B49" s="67">
        <f>SUM(B39,B40)</f>
        <v>64663</v>
      </c>
      <c r="C49" s="67">
        <f>SUM(C39,C40)</f>
        <v>127832</v>
      </c>
      <c r="D49" s="126">
        <f>C49-B49</f>
        <v>63169</v>
      </c>
      <c r="E49" s="108" t="s">
        <v>388</v>
      </c>
      <c r="F49" s="92">
        <f>SUM(F41,F42,F48)</f>
        <v>64663</v>
      </c>
      <c r="G49" s="92">
        <f>SUM(G41,G42,G48)</f>
        <v>127832</v>
      </c>
      <c r="H49" s="92">
        <f>SUM(H41,H42,H48)</f>
        <v>63169</v>
      </c>
    </row>
    <row r="50" spans="1:8">
      <c r="A50" s="103"/>
      <c r="B50" s="131"/>
      <c r="C50" s="131"/>
      <c r="D50" s="131"/>
      <c r="E50" s="132"/>
      <c r="F50" s="133"/>
      <c r="G50" s="134"/>
      <c r="H50" s="132"/>
    </row>
    <row r="51" spans="1:8">
      <c r="A51" s="103"/>
      <c r="B51" s="131"/>
      <c r="C51" s="131"/>
      <c r="D51" s="131"/>
      <c r="E51" s="103"/>
      <c r="F51" s="84"/>
      <c r="G51" s="135"/>
      <c r="H51" s="80"/>
    </row>
    <row r="52" spans="1:8">
      <c r="A52" s="103"/>
      <c r="B52" s="131"/>
      <c r="C52" s="131"/>
      <c r="D52" s="131"/>
      <c r="E52" s="103"/>
      <c r="F52" s="84"/>
      <c r="G52" s="135"/>
      <c r="H52" s="80"/>
    </row>
    <row r="53" spans="1:8">
      <c r="A53" s="103"/>
      <c r="B53" s="131"/>
      <c r="C53" s="131"/>
      <c r="D53" s="131"/>
      <c r="E53" s="103"/>
      <c r="F53" s="84"/>
      <c r="G53" s="135"/>
      <c r="H53" s="80"/>
    </row>
    <row r="54" spans="1:8">
      <c r="A54" s="103"/>
      <c r="B54" s="131"/>
      <c r="C54" s="131"/>
      <c r="D54" s="131"/>
      <c r="E54" s="103"/>
      <c r="F54" s="84"/>
      <c r="G54" s="135"/>
      <c r="H54" s="80"/>
    </row>
    <row r="55" spans="1:8">
      <c r="A55" s="103"/>
      <c r="B55" s="131"/>
      <c r="C55" s="131"/>
      <c r="D55" s="131"/>
      <c r="E55" s="103"/>
      <c r="F55" s="84"/>
      <c r="G55" s="135"/>
      <c r="H55" s="80"/>
    </row>
    <row r="56" spans="1:8">
      <c r="A56" s="103"/>
      <c r="B56" s="131"/>
      <c r="C56" s="131"/>
      <c r="D56" s="131"/>
      <c r="E56" s="103"/>
      <c r="F56" s="84"/>
      <c r="G56" s="135"/>
      <c r="H56" s="80"/>
    </row>
    <row r="57" spans="1:8">
      <c r="A57" s="103"/>
      <c r="B57" s="131"/>
      <c r="C57" s="131"/>
      <c r="D57" s="131"/>
      <c r="E57" s="103"/>
      <c r="F57" s="84"/>
      <c r="G57" s="135"/>
      <c r="H57" s="80"/>
    </row>
    <row r="58" spans="1:8">
      <c r="A58" s="103"/>
      <c r="B58" s="131"/>
      <c r="C58" s="131"/>
      <c r="D58" s="131"/>
      <c r="E58" s="103"/>
      <c r="F58" s="84"/>
      <c r="G58" s="135"/>
      <c r="H58" s="80"/>
    </row>
    <row r="59" spans="1:8">
      <c r="A59" s="103"/>
      <c r="B59" s="131"/>
      <c r="C59" s="131"/>
      <c r="D59" s="131"/>
      <c r="E59" s="103"/>
      <c r="F59" s="84"/>
      <c r="G59" s="135"/>
      <c r="H59" s="80"/>
    </row>
    <row r="60" spans="1:8">
      <c r="A60" s="103"/>
      <c r="B60" s="131"/>
      <c r="C60" s="131"/>
      <c r="D60" s="131"/>
      <c r="E60" s="103"/>
      <c r="F60" s="84"/>
      <c r="G60" s="135"/>
      <c r="H60" s="80"/>
    </row>
    <row r="61" spans="1:8">
      <c r="A61" s="103"/>
      <c r="B61" s="80"/>
      <c r="C61" s="80"/>
      <c r="D61" s="80"/>
      <c r="E61" s="103"/>
      <c r="F61" s="84"/>
      <c r="G61" s="135"/>
      <c r="H61" s="80"/>
    </row>
    <row r="62" spans="1:8">
      <c r="A62" s="103"/>
      <c r="B62" s="80"/>
      <c r="C62" s="80"/>
      <c r="D62" s="80"/>
      <c r="E62" s="103"/>
      <c r="F62" s="84"/>
      <c r="G62" s="135"/>
      <c r="H62" s="80"/>
    </row>
    <row r="63" spans="1:8">
      <c r="A63" s="103"/>
      <c r="B63" s="80"/>
      <c r="C63" s="80"/>
      <c r="D63" s="80"/>
      <c r="E63" s="103"/>
      <c r="F63" s="84"/>
      <c r="G63" s="135"/>
      <c r="H63" s="80"/>
    </row>
    <row r="64" spans="1:8">
      <c r="A64" s="103"/>
      <c r="B64" s="80"/>
      <c r="C64" s="80"/>
      <c r="D64" s="80"/>
      <c r="E64" s="103"/>
      <c r="F64" s="84"/>
      <c r="G64" s="135"/>
      <c r="H64" s="80"/>
    </row>
    <row r="65" spans="1:8">
      <c r="A65" s="103"/>
      <c r="B65" s="80"/>
      <c r="C65" s="80"/>
      <c r="D65" s="80"/>
      <c r="E65" s="103"/>
      <c r="F65" s="84"/>
      <c r="G65" s="135"/>
      <c r="H65" s="80"/>
    </row>
    <row r="66" spans="1:8">
      <c r="A66" s="103"/>
      <c r="B66" s="80"/>
      <c r="C66" s="80"/>
      <c r="D66" s="80"/>
      <c r="E66" s="103"/>
      <c r="F66" s="84"/>
      <c r="G66" s="135"/>
      <c r="H66" s="80"/>
    </row>
    <row r="67" spans="1:8">
      <c r="A67" s="103"/>
      <c r="B67" s="80"/>
      <c r="C67" s="80"/>
      <c r="D67" s="80"/>
      <c r="E67" s="103"/>
      <c r="F67" s="84"/>
      <c r="G67" s="135"/>
      <c r="H67" s="80"/>
    </row>
    <row r="68" spans="1:8">
      <c r="A68" s="103"/>
      <c r="B68" s="80"/>
      <c r="C68" s="80"/>
      <c r="D68" s="80"/>
      <c r="E68" s="103"/>
      <c r="F68" s="84"/>
      <c r="G68" s="135"/>
      <c r="H68" s="80"/>
    </row>
    <row r="69" spans="1:8">
      <c r="A69" s="103"/>
      <c r="B69" s="80"/>
      <c r="C69" s="80"/>
      <c r="D69" s="80"/>
      <c r="E69" s="103"/>
      <c r="F69" s="84"/>
      <c r="G69" s="135"/>
      <c r="H69" s="80"/>
    </row>
    <row r="70" spans="1:8">
      <c r="A70" s="103"/>
      <c r="B70" s="80"/>
      <c r="C70" s="80"/>
      <c r="D70" s="80"/>
      <c r="E70" s="103"/>
      <c r="F70" s="84"/>
      <c r="G70" s="135"/>
      <c r="H70" s="80"/>
    </row>
    <row r="71" spans="1:8">
      <c r="A71" s="103"/>
      <c r="B71" s="80"/>
      <c r="C71" s="80"/>
      <c r="D71" s="80"/>
      <c r="E71" s="103"/>
      <c r="F71" s="84"/>
      <c r="G71" s="135"/>
      <c r="H71" s="80"/>
    </row>
    <row r="72" spans="1:8">
      <c r="A72" s="103"/>
      <c r="B72" s="80"/>
      <c r="C72" s="80"/>
      <c r="D72" s="80"/>
      <c r="E72" s="103"/>
      <c r="F72" s="84"/>
      <c r="G72" s="135"/>
      <c r="H72" s="80"/>
    </row>
    <row r="73" spans="1:8">
      <c r="A73" s="103"/>
      <c r="B73" s="80"/>
      <c r="C73" s="80"/>
      <c r="D73" s="80"/>
      <c r="E73" s="103"/>
      <c r="F73" s="84"/>
      <c r="G73" s="135"/>
      <c r="H73" s="80"/>
    </row>
    <row r="74" spans="1:8">
      <c r="A74" s="103"/>
      <c r="B74" s="80"/>
      <c r="C74" s="80"/>
      <c r="D74" s="80"/>
      <c r="E74" s="103"/>
      <c r="F74" s="84"/>
      <c r="G74" s="135"/>
      <c r="H74" s="80"/>
    </row>
    <row r="75" spans="1:8">
      <c r="A75" s="103"/>
      <c r="B75" s="80"/>
      <c r="C75" s="80"/>
      <c r="D75" s="80"/>
      <c r="E75" s="103"/>
      <c r="F75" s="84"/>
      <c r="G75" s="135"/>
      <c r="H75" s="80"/>
    </row>
    <row r="76" spans="1:8">
      <c r="A76" s="103"/>
      <c r="B76" s="80"/>
      <c r="C76" s="80"/>
      <c r="D76" s="80"/>
      <c r="E76" s="103"/>
      <c r="F76" s="84"/>
      <c r="G76" s="135"/>
      <c r="H76" s="80"/>
    </row>
    <row r="77" spans="1:8">
      <c r="A77" s="103"/>
      <c r="B77" s="80"/>
      <c r="C77" s="80"/>
      <c r="D77" s="80"/>
      <c r="E77" s="103"/>
      <c r="F77" s="84"/>
      <c r="G77" s="135"/>
      <c r="H77" s="80"/>
    </row>
    <row r="78" spans="1:8">
      <c r="A78" s="103"/>
      <c r="B78" s="80"/>
      <c r="C78" s="80"/>
      <c r="D78" s="80"/>
      <c r="E78" s="103"/>
      <c r="F78" s="84"/>
      <c r="G78" s="135"/>
      <c r="H78" s="80"/>
    </row>
    <row r="79" spans="1:8">
      <c r="A79" s="103"/>
      <c r="B79" s="80"/>
      <c r="C79" s="80"/>
      <c r="D79" s="80"/>
      <c r="E79" s="103"/>
      <c r="F79" s="84"/>
      <c r="G79" s="135"/>
      <c r="H79" s="80"/>
    </row>
    <row r="80" spans="1:8">
      <c r="A80" s="103"/>
      <c r="B80" s="80"/>
      <c r="C80" s="80"/>
      <c r="D80" s="80"/>
      <c r="E80" s="103"/>
      <c r="F80" s="84"/>
      <c r="G80" s="135"/>
      <c r="H80" s="80"/>
    </row>
    <row r="81" spans="1:8">
      <c r="A81" s="103"/>
      <c r="B81" s="80"/>
      <c r="C81" s="80"/>
      <c r="D81" s="80"/>
      <c r="E81" s="103"/>
      <c r="F81" s="84"/>
      <c r="G81" s="135"/>
      <c r="H81" s="80"/>
    </row>
    <row r="82" spans="1:8">
      <c r="A82" s="103"/>
      <c r="B82" s="80"/>
      <c r="C82" s="80"/>
      <c r="D82" s="80"/>
      <c r="E82" s="103"/>
      <c r="F82" s="84"/>
      <c r="G82" s="135"/>
      <c r="H82" s="80"/>
    </row>
    <row r="83" spans="1:8">
      <c r="A83" s="103"/>
      <c r="B83" s="80"/>
      <c r="C83" s="80"/>
      <c r="D83" s="80"/>
      <c r="E83" s="103"/>
      <c r="F83" s="84"/>
      <c r="G83" s="135"/>
      <c r="H83" s="80"/>
    </row>
    <row r="84" spans="1:8">
      <c r="A84" s="103"/>
      <c r="B84" s="80"/>
      <c r="C84" s="80"/>
      <c r="D84" s="80"/>
      <c r="E84" s="103"/>
      <c r="F84" s="84"/>
      <c r="G84" s="135"/>
      <c r="H84" s="80"/>
    </row>
    <row r="85" spans="1:8">
      <c r="A85" s="103"/>
      <c r="B85" s="80"/>
      <c r="C85" s="80"/>
      <c r="D85" s="80"/>
      <c r="E85" s="103"/>
      <c r="F85" s="84"/>
      <c r="G85" s="135"/>
      <c r="H85" s="80"/>
    </row>
    <row r="86" spans="1:8">
      <c r="A86" s="103"/>
      <c r="B86" s="80"/>
      <c r="C86" s="80"/>
      <c r="D86" s="80"/>
      <c r="E86" s="103"/>
      <c r="F86" s="84"/>
      <c r="G86" s="135"/>
      <c r="H86" s="80"/>
    </row>
    <row r="87" spans="1:8">
      <c r="A87" s="103"/>
      <c r="B87" s="80"/>
      <c r="C87" s="80"/>
      <c r="D87" s="80"/>
      <c r="E87" s="103"/>
      <c r="F87" s="84"/>
      <c r="G87" s="135"/>
      <c r="H87" s="80"/>
    </row>
    <row r="88" spans="1:8">
      <c r="A88" s="103"/>
      <c r="B88" s="80"/>
      <c r="C88" s="80"/>
      <c r="D88" s="80"/>
      <c r="E88" s="103"/>
      <c r="F88" s="84"/>
      <c r="G88" s="135"/>
      <c r="H88" s="80"/>
    </row>
    <row r="89" spans="1:8">
      <c r="A89" s="103"/>
      <c r="B89" s="80"/>
      <c r="C89" s="80"/>
      <c r="D89" s="80"/>
      <c r="E89" s="103"/>
      <c r="F89" s="84"/>
      <c r="G89" s="135"/>
      <c r="H89" s="80"/>
    </row>
    <row r="90" spans="1:8">
      <c r="A90" s="103"/>
      <c r="B90" s="80"/>
      <c r="C90" s="80"/>
      <c r="D90" s="80"/>
      <c r="E90" s="103"/>
      <c r="F90" s="84"/>
      <c r="G90" s="135"/>
      <c r="H90" s="80"/>
    </row>
    <row r="91" spans="1:8">
      <c r="A91" s="103"/>
      <c r="B91" s="80"/>
      <c r="C91" s="80"/>
      <c r="D91" s="80"/>
      <c r="E91" s="103"/>
      <c r="F91" s="84"/>
      <c r="G91" s="135"/>
      <c r="H91" s="80"/>
    </row>
    <row r="92" spans="1:8">
      <c r="A92" s="103"/>
      <c r="B92" s="80"/>
      <c r="C92" s="80"/>
      <c r="D92" s="80"/>
      <c r="E92" s="103"/>
      <c r="F92" s="84"/>
      <c r="G92" s="135"/>
      <c r="H92" s="80"/>
    </row>
    <row r="93" spans="1:8">
      <c r="A93" s="103"/>
      <c r="B93" s="80"/>
      <c r="C93" s="80"/>
      <c r="D93" s="80"/>
      <c r="E93" s="103"/>
      <c r="F93" s="84"/>
      <c r="G93" s="135"/>
      <c r="H93" s="80"/>
    </row>
    <row r="94" spans="1:8">
      <c r="A94" s="103"/>
      <c r="B94" s="80"/>
      <c r="C94" s="80"/>
      <c r="D94" s="80"/>
      <c r="E94" s="103"/>
      <c r="F94" s="84"/>
      <c r="G94" s="135"/>
      <c r="H94" s="80"/>
    </row>
    <row r="95" spans="1:8">
      <c r="A95" s="103"/>
      <c r="B95" s="80"/>
      <c r="C95" s="80"/>
      <c r="D95" s="80"/>
      <c r="E95" s="103"/>
      <c r="F95" s="84"/>
      <c r="G95" s="135"/>
      <c r="H95" s="80"/>
    </row>
    <row r="96" spans="1:8">
      <c r="A96" s="103"/>
      <c r="B96" s="80"/>
      <c r="C96" s="80"/>
      <c r="D96" s="80"/>
      <c r="E96" s="103"/>
      <c r="F96" s="84"/>
      <c r="G96" s="135"/>
      <c r="H96" s="80"/>
    </row>
    <row r="97" spans="1:8">
      <c r="A97" s="103"/>
      <c r="B97" s="80"/>
      <c r="C97" s="80"/>
      <c r="D97" s="80"/>
      <c r="E97" s="103"/>
      <c r="F97" s="84"/>
      <c r="G97" s="135"/>
      <c r="H97" s="80"/>
    </row>
    <row r="98" spans="1:8">
      <c r="A98" s="103"/>
      <c r="B98" s="80"/>
      <c r="C98" s="80"/>
      <c r="D98" s="80"/>
      <c r="E98" s="103"/>
      <c r="F98" s="84"/>
      <c r="G98" s="135"/>
      <c r="H98" s="80"/>
    </row>
    <row r="99" spans="1:8">
      <c r="A99" s="103"/>
      <c r="B99" s="80"/>
      <c r="C99" s="80"/>
      <c r="D99" s="80"/>
      <c r="E99" s="103"/>
      <c r="F99" s="84"/>
      <c r="G99" s="135"/>
      <c r="H99" s="80"/>
    </row>
    <row r="100" spans="1:8">
      <c r="A100" s="103"/>
      <c r="B100" s="80"/>
      <c r="C100" s="80"/>
      <c r="D100" s="80"/>
      <c r="E100" s="103"/>
      <c r="F100" s="84"/>
      <c r="G100" s="135"/>
      <c r="H100" s="80"/>
    </row>
    <row r="101" spans="1:8">
      <c r="A101" s="103"/>
      <c r="B101" s="80"/>
      <c r="C101" s="80"/>
      <c r="D101" s="80"/>
      <c r="E101" s="103"/>
      <c r="F101" s="84"/>
      <c r="G101" s="135"/>
      <c r="H101" s="80"/>
    </row>
    <row r="102" spans="1:8">
      <c r="A102" s="103"/>
      <c r="B102" s="80"/>
      <c r="C102" s="80"/>
      <c r="D102" s="80"/>
      <c r="E102" s="103"/>
      <c r="F102" s="84"/>
      <c r="G102" s="135"/>
      <c r="H102" s="80"/>
    </row>
    <row r="103" spans="1:8">
      <c r="A103" s="103"/>
      <c r="B103" s="80"/>
      <c r="C103" s="80"/>
      <c r="D103" s="80"/>
      <c r="E103" s="103"/>
      <c r="F103" s="84"/>
      <c r="G103" s="135"/>
      <c r="H103" s="80"/>
    </row>
    <row r="104" spans="1:8">
      <c r="A104" s="103"/>
      <c r="B104" s="80"/>
      <c r="C104" s="80"/>
      <c r="D104" s="80"/>
      <c r="E104" s="103"/>
      <c r="F104" s="84"/>
      <c r="G104" s="135"/>
      <c r="H104" s="80"/>
    </row>
    <row r="105" spans="1:8">
      <c r="A105" s="103"/>
      <c r="B105" s="80"/>
      <c r="C105" s="80"/>
      <c r="D105" s="80"/>
      <c r="E105" s="103"/>
      <c r="F105" s="84"/>
      <c r="G105" s="135"/>
      <c r="H105" s="80"/>
    </row>
    <row r="106" spans="1:8">
      <c r="A106" s="103"/>
      <c r="B106" s="80"/>
      <c r="C106" s="80"/>
      <c r="D106" s="80"/>
      <c r="E106" s="103"/>
      <c r="F106" s="84"/>
      <c r="G106" s="135"/>
      <c r="H106" s="80"/>
    </row>
    <row r="107" spans="1:8">
      <c r="A107" s="103"/>
      <c r="B107" s="80"/>
      <c r="C107" s="80"/>
      <c r="D107" s="80"/>
      <c r="E107" s="103"/>
      <c r="F107" s="84"/>
      <c r="G107" s="135"/>
      <c r="H107" s="80"/>
    </row>
    <row r="108" spans="1:8">
      <c r="A108" s="103"/>
      <c r="B108" s="80"/>
      <c r="C108" s="80"/>
      <c r="D108" s="80"/>
      <c r="E108" s="103"/>
      <c r="F108" s="84"/>
      <c r="G108" s="135"/>
      <c r="H108" s="80"/>
    </row>
    <row r="109" spans="1:8">
      <c r="A109" s="103"/>
      <c r="B109" s="80"/>
      <c r="C109" s="80"/>
      <c r="D109" s="80"/>
      <c r="E109" s="103"/>
      <c r="F109" s="84"/>
      <c r="G109" s="135"/>
      <c r="H109" s="80"/>
    </row>
    <row r="110" spans="1:8">
      <c r="A110" s="103"/>
      <c r="B110" s="80"/>
      <c r="C110" s="80"/>
      <c r="D110" s="80"/>
      <c r="E110" s="103"/>
      <c r="F110" s="84"/>
      <c r="G110" s="135"/>
      <c r="H110" s="80"/>
    </row>
    <row r="111" spans="1:8">
      <c r="A111" s="103"/>
      <c r="B111" s="80"/>
      <c r="C111" s="80"/>
      <c r="D111" s="80"/>
      <c r="E111" s="103"/>
      <c r="F111" s="84"/>
      <c r="G111" s="135"/>
      <c r="H111" s="80"/>
    </row>
    <row r="112" spans="1:8">
      <c r="A112" s="103"/>
      <c r="B112" s="80"/>
      <c r="C112" s="80"/>
      <c r="D112" s="80"/>
      <c r="E112" s="103"/>
      <c r="F112" s="84"/>
      <c r="G112" s="135"/>
      <c r="H112" s="80"/>
    </row>
    <row r="113" spans="1:8">
      <c r="A113" s="103"/>
      <c r="B113" s="80"/>
      <c r="C113" s="80"/>
      <c r="D113" s="80"/>
      <c r="E113" s="103"/>
      <c r="F113" s="84"/>
      <c r="G113" s="135"/>
      <c r="H113" s="80"/>
    </row>
    <row r="114" spans="1:8">
      <c r="A114" s="103"/>
      <c r="B114" s="80"/>
      <c r="C114" s="80"/>
      <c r="D114" s="80"/>
      <c r="E114" s="103"/>
      <c r="F114" s="84"/>
      <c r="G114" s="135"/>
      <c r="H114" s="80"/>
    </row>
    <row r="115" spans="1:8">
      <c r="A115" s="103"/>
      <c r="B115" s="80"/>
      <c r="C115" s="80"/>
      <c r="D115" s="80"/>
      <c r="E115" s="103"/>
      <c r="F115" s="84"/>
      <c r="G115" s="135"/>
      <c r="H115" s="80"/>
    </row>
    <row r="116" spans="1:8">
      <c r="A116" s="103"/>
      <c r="B116" s="80"/>
      <c r="C116" s="80"/>
      <c r="D116" s="80"/>
      <c r="E116" s="103"/>
      <c r="F116" s="84"/>
      <c r="G116" s="135"/>
      <c r="H116" s="80"/>
    </row>
    <row r="117" spans="1:8">
      <c r="A117" s="103"/>
      <c r="B117" s="80"/>
      <c r="C117" s="80"/>
      <c r="D117" s="80"/>
      <c r="E117" s="103"/>
      <c r="F117" s="84"/>
      <c r="G117" s="135"/>
      <c r="H117" s="80"/>
    </row>
    <row r="118" spans="1:8">
      <c r="A118" s="103"/>
      <c r="B118" s="80"/>
      <c r="C118" s="80"/>
      <c r="D118" s="80"/>
      <c r="E118" s="103"/>
      <c r="F118" s="84"/>
      <c r="G118" s="135"/>
      <c r="H118" s="80"/>
    </row>
    <row r="119" spans="1:8">
      <c r="A119" s="103"/>
      <c r="B119" s="80"/>
      <c r="C119" s="80"/>
      <c r="D119" s="80"/>
      <c r="E119" s="103"/>
      <c r="F119" s="84"/>
      <c r="G119" s="135"/>
      <c r="H119" s="80"/>
    </row>
    <row r="120" spans="1:8">
      <c r="A120" s="103"/>
      <c r="B120" s="80"/>
      <c r="C120" s="80"/>
      <c r="D120" s="80"/>
      <c r="E120" s="103"/>
      <c r="F120" s="84"/>
      <c r="G120" s="135"/>
      <c r="H120" s="80"/>
    </row>
    <row r="121" spans="1:8">
      <c r="A121" s="103"/>
      <c r="B121" s="80"/>
      <c r="C121" s="80"/>
      <c r="D121" s="80"/>
      <c r="E121" s="103"/>
      <c r="F121" s="84"/>
      <c r="G121" s="135"/>
      <c r="H121" s="80"/>
    </row>
    <row r="122" spans="1:8">
      <c r="A122" s="103"/>
      <c r="B122" s="80"/>
      <c r="C122" s="80"/>
      <c r="D122" s="80"/>
      <c r="E122" s="103"/>
      <c r="F122" s="84"/>
      <c r="G122" s="135"/>
      <c r="H122" s="80"/>
    </row>
    <row r="123" spans="1:8">
      <c r="A123" s="103"/>
      <c r="B123" s="80"/>
      <c r="C123" s="80"/>
      <c r="D123" s="80"/>
      <c r="E123" s="103"/>
      <c r="F123" s="84"/>
      <c r="G123" s="135"/>
      <c r="H123" s="80"/>
    </row>
    <row r="124" spans="1:8">
      <c r="A124" s="103"/>
      <c r="B124" s="80"/>
      <c r="C124" s="80"/>
      <c r="D124" s="80"/>
      <c r="E124" s="103"/>
      <c r="F124" s="84"/>
      <c r="G124" s="135"/>
      <c r="H124" s="80"/>
    </row>
    <row r="125" spans="1:8">
      <c r="A125" s="103"/>
      <c r="B125" s="80"/>
      <c r="C125" s="80"/>
      <c r="D125" s="80"/>
      <c r="E125" s="103"/>
      <c r="F125" s="84"/>
      <c r="G125" s="135"/>
      <c r="H125" s="80"/>
    </row>
    <row r="126" spans="1:8">
      <c r="A126" s="103"/>
      <c r="B126" s="80"/>
      <c r="C126" s="80"/>
      <c r="D126" s="80"/>
      <c r="E126" s="103"/>
      <c r="F126" s="84"/>
      <c r="G126" s="135"/>
      <c r="H126" s="80"/>
    </row>
    <row r="127" spans="1:8">
      <c r="A127" s="103"/>
      <c r="B127" s="80"/>
      <c r="C127" s="80"/>
      <c r="D127" s="80"/>
      <c r="E127" s="103"/>
      <c r="F127" s="84"/>
      <c r="G127" s="135"/>
      <c r="H127" s="80"/>
    </row>
    <row r="128" spans="1:8">
      <c r="A128" s="103"/>
      <c r="B128" s="80"/>
      <c r="C128" s="80"/>
      <c r="D128" s="80"/>
      <c r="E128" s="103"/>
      <c r="F128" s="84"/>
      <c r="G128" s="135"/>
      <c r="H128" s="80"/>
    </row>
    <row r="129" spans="1:8">
      <c r="A129" s="103"/>
      <c r="B129" s="80"/>
      <c r="C129" s="80"/>
      <c r="D129" s="80"/>
      <c r="E129" s="103"/>
      <c r="F129" s="84"/>
      <c r="G129" s="135"/>
      <c r="H129" s="80"/>
    </row>
    <row r="130" spans="1:8">
      <c r="A130" s="103"/>
      <c r="B130" s="80"/>
      <c r="C130" s="80"/>
      <c r="D130" s="80"/>
      <c r="E130" s="103"/>
      <c r="F130" s="84"/>
      <c r="G130" s="135"/>
      <c r="H130" s="80"/>
    </row>
    <row r="131" spans="1:8">
      <c r="A131" s="103"/>
      <c r="B131" s="80"/>
      <c r="C131" s="80"/>
      <c r="D131" s="80"/>
      <c r="E131" s="103"/>
      <c r="F131" s="84"/>
      <c r="G131" s="135"/>
      <c r="H131" s="80"/>
    </row>
    <row r="132" spans="1:8">
      <c r="A132" s="103"/>
      <c r="B132" s="80"/>
      <c r="C132" s="80"/>
      <c r="D132" s="80"/>
      <c r="E132" s="103"/>
      <c r="F132" s="84"/>
      <c r="G132" s="135"/>
      <c r="H132" s="80"/>
    </row>
    <row r="133" spans="1:8">
      <c r="A133" s="103"/>
      <c r="B133" s="80"/>
      <c r="C133" s="80"/>
      <c r="D133" s="80"/>
      <c r="E133" s="103"/>
      <c r="F133" s="84"/>
      <c r="G133" s="135"/>
      <c r="H133" s="80"/>
    </row>
    <row r="134" spans="1:8">
      <c r="A134" s="103"/>
      <c r="B134" s="80"/>
      <c r="C134" s="80"/>
      <c r="D134" s="80"/>
      <c r="E134" s="103"/>
      <c r="F134" s="84"/>
      <c r="G134" s="135"/>
      <c r="H134" s="80"/>
    </row>
    <row r="135" spans="1:8">
      <c r="A135" s="103"/>
      <c r="B135" s="80"/>
      <c r="C135" s="80"/>
      <c r="D135" s="80"/>
      <c r="E135" s="103"/>
      <c r="F135" s="84"/>
      <c r="G135" s="135"/>
      <c r="H135" s="80"/>
    </row>
    <row r="136" spans="1:8">
      <c r="A136" s="103"/>
      <c r="B136" s="80"/>
      <c r="C136" s="80"/>
      <c r="D136" s="80"/>
      <c r="E136" s="103"/>
      <c r="F136" s="84"/>
      <c r="G136" s="135"/>
      <c r="H136" s="80"/>
    </row>
    <row r="137" spans="1:8">
      <c r="A137" s="103"/>
      <c r="B137" s="80"/>
      <c r="C137" s="80"/>
      <c r="D137" s="80"/>
      <c r="E137" s="103"/>
      <c r="F137" s="84"/>
      <c r="G137" s="135"/>
      <c r="H137" s="80"/>
    </row>
    <row r="138" spans="1:8">
      <c r="A138" s="103"/>
      <c r="B138" s="80"/>
      <c r="C138" s="80"/>
      <c r="D138" s="80"/>
      <c r="E138" s="103"/>
      <c r="F138" s="84"/>
      <c r="G138" s="135"/>
      <c r="H138" s="80"/>
    </row>
    <row r="139" spans="1:8">
      <c r="A139" s="103"/>
      <c r="B139" s="80"/>
      <c r="C139" s="80"/>
      <c r="D139" s="80"/>
      <c r="E139" s="103"/>
      <c r="F139" s="84"/>
      <c r="G139" s="135"/>
      <c r="H139" s="80"/>
    </row>
    <row r="140" spans="1:8">
      <c r="A140" s="103"/>
      <c r="B140" s="80"/>
      <c r="C140" s="80"/>
      <c r="D140" s="80"/>
      <c r="E140" s="103"/>
      <c r="F140" s="84"/>
      <c r="G140" s="135"/>
      <c r="H140" s="80"/>
    </row>
    <row r="141" spans="1:8">
      <c r="A141" s="103"/>
      <c r="B141" s="80"/>
      <c r="C141" s="80"/>
      <c r="D141" s="80"/>
      <c r="E141" s="103"/>
      <c r="F141" s="84"/>
      <c r="G141" s="135"/>
      <c r="H141" s="80"/>
    </row>
    <row r="142" spans="1:8">
      <c r="A142" s="103"/>
      <c r="B142" s="80"/>
      <c r="C142" s="80"/>
      <c r="D142" s="80"/>
      <c r="E142" s="103"/>
      <c r="F142" s="84"/>
      <c r="G142" s="135"/>
      <c r="H142" s="80"/>
    </row>
    <row r="143" spans="1:8">
      <c r="A143" s="103"/>
      <c r="B143" s="80"/>
      <c r="C143" s="80"/>
      <c r="D143" s="80"/>
      <c r="E143" s="103"/>
      <c r="F143" s="84"/>
      <c r="G143" s="135"/>
      <c r="H143" s="80"/>
    </row>
    <row r="144" spans="1:8">
      <c r="A144" s="103"/>
      <c r="B144" s="80"/>
      <c r="C144" s="80"/>
      <c r="D144" s="80"/>
      <c r="E144" s="103"/>
      <c r="F144" s="84"/>
      <c r="G144" s="135"/>
      <c r="H144" s="80"/>
    </row>
    <row r="145" spans="1:8">
      <c r="A145" s="103"/>
      <c r="B145" s="80"/>
      <c r="C145" s="80"/>
      <c r="D145" s="80"/>
      <c r="E145" s="103"/>
      <c r="F145" s="84"/>
      <c r="G145" s="135"/>
      <c r="H145" s="80"/>
    </row>
    <row r="146" spans="1:8">
      <c r="A146" s="103"/>
      <c r="B146" s="80"/>
      <c r="C146" s="80"/>
      <c r="D146" s="80"/>
      <c r="E146" s="103"/>
      <c r="F146" s="84"/>
      <c r="G146" s="135"/>
      <c r="H146" s="80"/>
    </row>
    <row r="147" spans="1:8">
      <c r="A147" s="103"/>
      <c r="B147" s="80"/>
      <c r="C147" s="80"/>
      <c r="D147" s="80"/>
      <c r="E147" s="103"/>
      <c r="F147" s="84"/>
      <c r="G147" s="135"/>
      <c r="H147" s="80"/>
    </row>
    <row r="148" spans="1:8">
      <c r="A148" s="103"/>
      <c r="B148" s="80"/>
      <c r="C148" s="80"/>
      <c r="D148" s="80"/>
      <c r="E148" s="103"/>
      <c r="F148" s="84"/>
      <c r="G148" s="135"/>
      <c r="H148" s="80"/>
    </row>
    <row r="149" spans="1:8">
      <c r="A149" s="103"/>
      <c r="B149" s="80"/>
      <c r="C149" s="80"/>
      <c r="D149" s="80"/>
      <c r="E149" s="103"/>
      <c r="F149" s="84"/>
      <c r="G149" s="135"/>
      <c r="H149" s="80"/>
    </row>
    <row r="150" spans="1:8">
      <c r="A150" s="103"/>
      <c r="B150" s="80"/>
      <c r="C150" s="80"/>
      <c r="D150" s="80"/>
      <c r="E150" s="103"/>
      <c r="F150" s="84"/>
      <c r="G150" s="135"/>
      <c r="H150" s="80"/>
    </row>
    <row r="151" spans="1:8">
      <c r="A151" s="103"/>
      <c r="B151" s="80"/>
      <c r="C151" s="80"/>
      <c r="D151" s="80"/>
      <c r="E151" s="103"/>
      <c r="F151" s="84"/>
      <c r="G151" s="135"/>
      <c r="H151" s="80"/>
    </row>
    <row r="152" spans="1:8">
      <c r="A152" s="103"/>
      <c r="B152" s="80"/>
      <c r="C152" s="80"/>
      <c r="D152" s="80"/>
      <c r="E152" s="103"/>
      <c r="F152" s="84"/>
      <c r="G152" s="135"/>
      <c r="H152" s="80"/>
    </row>
    <row r="153" spans="1:8">
      <c r="A153" s="103"/>
      <c r="B153" s="80"/>
      <c r="C153" s="80"/>
      <c r="D153" s="80"/>
      <c r="E153" s="103"/>
      <c r="F153" s="84"/>
      <c r="G153" s="135"/>
      <c r="H153" s="80"/>
    </row>
    <row r="154" spans="1:8">
      <c r="A154" s="103"/>
      <c r="B154" s="80"/>
      <c r="C154" s="80"/>
      <c r="D154" s="80"/>
      <c r="E154" s="103"/>
      <c r="F154" s="84"/>
      <c r="G154" s="135"/>
      <c r="H154" s="80"/>
    </row>
    <row r="155" spans="1:8">
      <c r="A155" s="103"/>
      <c r="B155" s="80"/>
      <c r="C155" s="80"/>
      <c r="D155" s="80"/>
      <c r="E155" s="103"/>
      <c r="F155" s="84"/>
      <c r="G155" s="135"/>
      <c r="H155" s="80"/>
    </row>
    <row r="156" spans="1:8">
      <c r="A156" s="103"/>
      <c r="B156" s="80"/>
      <c r="C156" s="80"/>
      <c r="D156" s="80"/>
      <c r="E156" s="103"/>
      <c r="F156" s="84"/>
      <c r="G156" s="135"/>
      <c r="H156" s="80"/>
    </row>
    <row r="157" spans="1:8">
      <c r="A157" s="103"/>
      <c r="B157" s="80"/>
      <c r="C157" s="80"/>
      <c r="D157" s="80"/>
      <c r="E157" s="103"/>
      <c r="F157" s="84"/>
      <c r="G157" s="135"/>
      <c r="H157" s="80"/>
    </row>
    <row r="158" spans="1:8">
      <c r="A158" s="103"/>
      <c r="B158" s="80"/>
      <c r="C158" s="80"/>
      <c r="D158" s="80"/>
      <c r="E158" s="103"/>
      <c r="F158" s="84"/>
      <c r="G158" s="135"/>
      <c r="H158" s="80"/>
    </row>
    <row r="159" spans="1:8">
      <c r="A159" s="103"/>
      <c r="B159" s="80"/>
      <c r="C159" s="80"/>
      <c r="D159" s="80"/>
      <c r="E159" s="103"/>
      <c r="F159" s="84"/>
      <c r="G159" s="135"/>
      <c r="H159" s="80"/>
    </row>
    <row r="160" spans="1:8">
      <c r="A160" s="103"/>
      <c r="B160" s="80"/>
      <c r="C160" s="80"/>
      <c r="D160" s="80"/>
      <c r="E160" s="103"/>
      <c r="F160" s="84"/>
      <c r="G160" s="135"/>
      <c r="H160" s="80"/>
    </row>
    <row r="161" spans="1:8">
      <c r="A161" s="103"/>
      <c r="B161" s="80"/>
      <c r="C161" s="80"/>
      <c r="D161" s="80"/>
      <c r="E161" s="103"/>
      <c r="F161" s="84"/>
      <c r="G161" s="135"/>
      <c r="H161" s="80"/>
    </row>
    <row r="162" spans="1:8">
      <c r="A162" s="103"/>
      <c r="B162" s="80"/>
      <c r="C162" s="80"/>
      <c r="D162" s="80"/>
      <c r="E162" s="103"/>
      <c r="F162" s="84"/>
      <c r="G162" s="135"/>
      <c r="H162" s="80"/>
    </row>
    <row r="163" spans="1:8">
      <c r="A163" s="103"/>
      <c r="B163" s="80"/>
      <c r="C163" s="80"/>
      <c r="D163" s="80"/>
      <c r="E163" s="103"/>
      <c r="F163" s="84"/>
      <c r="G163" s="135"/>
      <c r="H163" s="80"/>
    </row>
    <row r="164" spans="1:8">
      <c r="A164" s="103"/>
      <c r="B164" s="80"/>
      <c r="C164" s="80"/>
      <c r="D164" s="80"/>
      <c r="E164" s="103"/>
      <c r="F164" s="84"/>
      <c r="G164" s="135"/>
      <c r="H164" s="80"/>
    </row>
    <row r="165" spans="1:8">
      <c r="A165" s="103"/>
      <c r="B165" s="80"/>
      <c r="C165" s="80"/>
      <c r="D165" s="80"/>
      <c r="E165" s="103"/>
      <c r="F165" s="84"/>
      <c r="G165" s="135"/>
      <c r="H165" s="80"/>
    </row>
    <row r="166" spans="1:8">
      <c r="A166" s="103"/>
      <c r="B166" s="80"/>
      <c r="C166" s="80"/>
      <c r="D166" s="80"/>
      <c r="E166" s="103"/>
      <c r="F166" s="84"/>
      <c r="G166" s="135"/>
      <c r="H166" s="80"/>
    </row>
    <row r="167" spans="1:8">
      <c r="A167" s="103"/>
      <c r="B167" s="80"/>
      <c r="C167" s="80"/>
      <c r="D167" s="80"/>
      <c r="E167" s="103"/>
      <c r="F167" s="84"/>
      <c r="G167" s="135"/>
      <c r="H167" s="80"/>
    </row>
    <row r="168" spans="1:8">
      <c r="A168" s="103"/>
      <c r="B168" s="80"/>
      <c r="C168" s="80"/>
      <c r="D168" s="80"/>
      <c r="E168" s="103"/>
      <c r="F168" s="84"/>
      <c r="G168" s="135"/>
      <c r="H168" s="80"/>
    </row>
    <row r="169" spans="1:8">
      <c r="A169" s="103"/>
      <c r="B169" s="80"/>
      <c r="C169" s="80"/>
      <c r="D169" s="80"/>
      <c r="E169" s="103"/>
      <c r="F169" s="84"/>
      <c r="G169" s="135"/>
      <c r="H169" s="80"/>
    </row>
    <row r="170" spans="1:8">
      <c r="A170" s="103"/>
      <c r="B170" s="80"/>
      <c r="C170" s="80"/>
      <c r="D170" s="80"/>
      <c r="E170" s="103"/>
      <c r="F170" s="84"/>
      <c r="G170" s="135"/>
      <c r="H170" s="80"/>
    </row>
    <row r="171" spans="1:8">
      <c r="A171" s="103"/>
      <c r="B171" s="80"/>
      <c r="C171" s="80"/>
      <c r="D171" s="80"/>
      <c r="E171" s="103"/>
      <c r="F171" s="84"/>
      <c r="G171" s="135"/>
      <c r="H171" s="80"/>
    </row>
    <row r="172" spans="1:8">
      <c r="A172" s="103"/>
      <c r="B172" s="80"/>
      <c r="C172" s="80"/>
      <c r="D172" s="80"/>
      <c r="E172" s="103"/>
      <c r="F172" s="84"/>
      <c r="G172" s="135"/>
      <c r="H172" s="80"/>
    </row>
    <row r="173" spans="1:8">
      <c r="A173" s="103"/>
      <c r="B173" s="80"/>
      <c r="C173" s="80"/>
      <c r="D173" s="80"/>
      <c r="E173" s="103"/>
      <c r="F173" s="84"/>
      <c r="G173" s="135"/>
      <c r="H173" s="80"/>
    </row>
    <row r="174" spans="1:8">
      <c r="A174" s="103"/>
      <c r="B174" s="80"/>
      <c r="C174" s="80"/>
      <c r="D174" s="80"/>
      <c r="E174" s="103"/>
      <c r="F174" s="84"/>
      <c r="G174" s="135"/>
      <c r="H174" s="80"/>
    </row>
    <row r="175" spans="1:8">
      <c r="A175" s="103"/>
      <c r="B175" s="80"/>
      <c r="C175" s="80"/>
      <c r="D175" s="80"/>
      <c r="E175" s="103"/>
      <c r="F175" s="84"/>
      <c r="G175" s="135"/>
      <c r="H175" s="80"/>
    </row>
    <row r="176" spans="1:8">
      <c r="A176" s="103"/>
      <c r="B176" s="80"/>
      <c r="C176" s="80"/>
      <c r="D176" s="80"/>
      <c r="E176" s="103"/>
      <c r="F176" s="84"/>
      <c r="G176" s="135"/>
      <c r="H176" s="80"/>
    </row>
    <row r="177" spans="1:8">
      <c r="A177" s="103"/>
      <c r="B177" s="80"/>
      <c r="C177" s="80"/>
      <c r="D177" s="80"/>
      <c r="E177" s="103"/>
      <c r="F177" s="84"/>
      <c r="G177" s="135"/>
      <c r="H177" s="80"/>
    </row>
    <row r="178" hidden="1" spans="1:8">
      <c r="A178" s="103"/>
      <c r="B178" s="80"/>
      <c r="C178" s="80"/>
      <c r="D178" s="80"/>
      <c r="E178" s="103"/>
      <c r="F178" s="84"/>
      <c r="G178" s="135"/>
      <c r="H178" s="80"/>
    </row>
    <row r="179" hidden="1" spans="1:8">
      <c r="A179" s="103"/>
      <c r="B179" s="80"/>
      <c r="C179" s="80"/>
      <c r="D179" s="80"/>
      <c r="E179" s="103"/>
      <c r="F179" s="84"/>
      <c r="G179" s="135"/>
      <c r="H179" s="80"/>
    </row>
    <row r="180" hidden="1" spans="1:8">
      <c r="A180" s="103"/>
      <c r="B180" s="80"/>
      <c r="C180" s="80"/>
      <c r="D180" s="80"/>
      <c r="E180" s="103"/>
      <c r="F180" s="84"/>
      <c r="G180" s="135"/>
      <c r="H180" s="80"/>
    </row>
    <row r="181" spans="1:8">
      <c r="A181" s="103"/>
      <c r="B181" s="80"/>
      <c r="C181" s="80"/>
      <c r="D181" s="80"/>
      <c r="E181" s="103"/>
      <c r="F181" s="84"/>
      <c r="G181" s="135"/>
      <c r="H181" s="80"/>
    </row>
    <row r="182" spans="1:8">
      <c r="A182" s="103"/>
      <c r="B182" s="80"/>
      <c r="C182" s="80"/>
      <c r="D182" s="80"/>
      <c r="E182" s="103"/>
      <c r="F182" s="84"/>
      <c r="G182" s="135"/>
      <c r="H182" s="80"/>
    </row>
    <row r="183" spans="1:8">
      <c r="A183" s="103"/>
      <c r="B183" s="80"/>
      <c r="C183" s="80"/>
      <c r="D183" s="80"/>
      <c r="E183" s="103"/>
      <c r="F183" s="84"/>
      <c r="G183" s="135"/>
      <c r="H183" s="80"/>
    </row>
    <row r="184" spans="1:8">
      <c r="A184" s="103"/>
      <c r="B184" s="80"/>
      <c r="C184" s="80"/>
      <c r="D184" s="80"/>
      <c r="E184" s="103"/>
      <c r="F184" s="84"/>
      <c r="G184" s="135"/>
      <c r="H184" s="80"/>
    </row>
    <row r="185" spans="1:8">
      <c r="A185" s="103"/>
      <c r="B185" s="80"/>
      <c r="C185" s="80"/>
      <c r="D185" s="80"/>
      <c r="E185" s="103"/>
      <c r="F185" s="84"/>
      <c r="G185" s="135"/>
      <c r="H185" s="80"/>
    </row>
    <row r="186" spans="1:8">
      <c r="A186" s="103"/>
      <c r="B186" s="80"/>
      <c r="C186" s="80"/>
      <c r="D186" s="80"/>
      <c r="E186" s="103"/>
      <c r="F186" s="84"/>
      <c r="G186" s="135"/>
      <c r="H186" s="80"/>
    </row>
    <row r="187" spans="1:8">
      <c r="A187" s="103"/>
      <c r="B187" s="80"/>
      <c r="C187" s="80"/>
      <c r="D187" s="80"/>
      <c r="E187" s="103"/>
      <c r="F187" s="84"/>
      <c r="G187" s="135"/>
      <c r="H187" s="80"/>
    </row>
    <row r="188" spans="1:8">
      <c r="A188" s="103"/>
      <c r="B188" s="80"/>
      <c r="C188" s="80"/>
      <c r="D188" s="80"/>
      <c r="E188" s="103"/>
      <c r="F188" s="84"/>
      <c r="G188" s="135"/>
      <c r="H188" s="80"/>
    </row>
    <row r="189" spans="1:8">
      <c r="A189" s="103"/>
      <c r="B189" s="80"/>
      <c r="C189" s="80"/>
      <c r="D189" s="80"/>
      <c r="E189" s="103"/>
      <c r="F189" s="84"/>
      <c r="G189" s="135"/>
      <c r="H189" s="80"/>
    </row>
    <row r="190" spans="1:8">
      <c r="A190" s="103"/>
      <c r="B190" s="80"/>
      <c r="C190" s="80"/>
      <c r="D190" s="80"/>
      <c r="E190" s="103"/>
      <c r="F190" s="84"/>
      <c r="G190" s="135"/>
      <c r="H190" s="80"/>
    </row>
    <row r="191" spans="1:8">
      <c r="A191" s="103"/>
      <c r="B191" s="80"/>
      <c r="C191" s="80"/>
      <c r="D191" s="80"/>
      <c r="E191" s="103"/>
      <c r="F191" s="84"/>
      <c r="G191" s="135"/>
      <c r="H191" s="80"/>
    </row>
    <row r="192" spans="1:8">
      <c r="A192" s="103"/>
      <c r="B192" s="80"/>
      <c r="C192" s="80"/>
      <c r="D192" s="80"/>
      <c r="E192" s="103"/>
      <c r="F192" s="84"/>
      <c r="G192" s="135"/>
      <c r="H192" s="80"/>
    </row>
    <row r="193" spans="1:8">
      <c r="A193" s="103"/>
      <c r="B193" s="80"/>
      <c r="C193" s="80"/>
      <c r="D193" s="80"/>
      <c r="E193" s="103"/>
      <c r="F193" s="84"/>
      <c r="G193" s="135"/>
      <c r="H193" s="80"/>
    </row>
    <row r="194" spans="1:8">
      <c r="A194" s="103"/>
      <c r="B194" s="80"/>
      <c r="C194" s="80"/>
      <c r="D194" s="80"/>
      <c r="E194" s="103"/>
      <c r="F194" s="84"/>
      <c r="G194" s="135"/>
      <c r="H194" s="80"/>
    </row>
    <row r="195" spans="1:8">
      <c r="A195" s="103"/>
      <c r="B195" s="80"/>
      <c r="C195" s="80"/>
      <c r="D195" s="80"/>
      <c r="E195" s="103"/>
      <c r="F195" s="84"/>
      <c r="G195" s="135"/>
      <c r="H195" s="80"/>
    </row>
    <row r="196" hidden="1" spans="1:8">
      <c r="A196" s="103"/>
      <c r="B196" s="80"/>
      <c r="C196" s="80"/>
      <c r="D196" s="80"/>
      <c r="E196" s="103"/>
      <c r="F196" s="84"/>
      <c r="G196" s="135"/>
      <c r="H196" s="80"/>
    </row>
    <row r="197" hidden="1" spans="1:8">
      <c r="A197" s="103"/>
      <c r="B197" s="80"/>
      <c r="C197" s="80"/>
      <c r="D197" s="80"/>
      <c r="E197" s="103"/>
      <c r="F197" s="84"/>
      <c r="G197" s="135"/>
      <c r="H197" s="80"/>
    </row>
    <row r="198" hidden="1" spans="1:8">
      <c r="A198" s="103"/>
      <c r="B198" s="80"/>
      <c r="C198" s="80"/>
      <c r="D198" s="80"/>
      <c r="E198" s="103"/>
      <c r="F198" s="84"/>
      <c r="G198" s="135"/>
      <c r="H198" s="80"/>
    </row>
    <row r="199" spans="1:8">
      <c r="A199" s="103"/>
      <c r="B199" s="80"/>
      <c r="C199" s="80"/>
      <c r="D199" s="80"/>
      <c r="E199" s="103"/>
      <c r="F199" s="84"/>
      <c r="G199" s="135"/>
      <c r="H199" s="80"/>
    </row>
    <row r="200" spans="1:8">
      <c r="A200" s="103"/>
      <c r="B200" s="80"/>
      <c r="C200" s="80"/>
      <c r="D200" s="80"/>
      <c r="E200" s="103"/>
      <c r="F200" s="84"/>
      <c r="G200" s="135"/>
      <c r="H200" s="80"/>
    </row>
    <row r="201" spans="1:8">
      <c r="A201" s="103"/>
      <c r="B201" s="80"/>
      <c r="C201" s="80"/>
      <c r="D201" s="80"/>
      <c r="E201" s="103"/>
      <c r="F201" s="84"/>
      <c r="G201" s="135"/>
      <c r="H201" s="80"/>
    </row>
    <row r="202" spans="1:8">
      <c r="A202" s="103"/>
      <c r="B202" s="80"/>
      <c r="C202" s="80"/>
      <c r="D202" s="80"/>
      <c r="E202" s="103"/>
      <c r="F202" s="84"/>
      <c r="G202" s="135"/>
      <c r="H202" s="80"/>
    </row>
    <row r="203" spans="1:8">
      <c r="A203" s="103"/>
      <c r="B203" s="80"/>
      <c r="C203" s="80"/>
      <c r="D203" s="80"/>
      <c r="E203" s="103"/>
      <c r="F203" s="84"/>
      <c r="G203" s="135"/>
      <c r="H203" s="80"/>
    </row>
    <row r="204" spans="1:8">
      <c r="A204" s="103"/>
      <c r="B204" s="80"/>
      <c r="C204" s="80"/>
      <c r="D204" s="80"/>
      <c r="E204" s="103"/>
      <c r="F204" s="84"/>
      <c r="G204" s="135"/>
      <c r="H204" s="80"/>
    </row>
    <row r="205" spans="1:8">
      <c r="A205" s="103"/>
      <c r="B205" s="80"/>
      <c r="C205" s="80"/>
      <c r="D205" s="80"/>
      <c r="E205" s="103"/>
      <c r="F205" s="84"/>
      <c r="G205" s="135"/>
      <c r="H205" s="80"/>
    </row>
    <row r="206" spans="1:8">
      <c r="A206" s="103"/>
      <c r="B206" s="80"/>
      <c r="C206" s="80"/>
      <c r="D206" s="80"/>
      <c r="E206" s="103"/>
      <c r="F206" s="84"/>
      <c r="G206" s="135"/>
      <c r="H206" s="80"/>
    </row>
    <row r="207" spans="1:8">
      <c r="A207" s="103"/>
      <c r="B207" s="80"/>
      <c r="C207" s="80"/>
      <c r="D207" s="80"/>
      <c r="E207" s="103"/>
      <c r="F207" s="84"/>
      <c r="G207" s="135"/>
      <c r="H207" s="80"/>
    </row>
    <row r="208" spans="1:8">
      <c r="A208" s="103"/>
      <c r="B208" s="80"/>
      <c r="C208" s="80"/>
      <c r="D208" s="80"/>
      <c r="E208" s="103"/>
      <c r="F208" s="84"/>
      <c r="G208" s="135"/>
      <c r="H208" s="80"/>
    </row>
    <row r="209" spans="1:8">
      <c r="A209" s="103"/>
      <c r="B209" s="80"/>
      <c r="C209" s="80"/>
      <c r="D209" s="80"/>
      <c r="E209" s="103"/>
      <c r="F209" s="84"/>
      <c r="G209" s="135"/>
      <c r="H209" s="80"/>
    </row>
    <row r="210" spans="1:8">
      <c r="A210" s="103"/>
      <c r="B210" s="80"/>
      <c r="C210" s="80"/>
      <c r="D210" s="80"/>
      <c r="E210" s="103"/>
      <c r="F210" s="84"/>
      <c r="G210" s="135"/>
      <c r="H210" s="80"/>
    </row>
    <row r="211" spans="1:8">
      <c r="A211" s="103"/>
      <c r="B211" s="80"/>
      <c r="C211" s="80"/>
      <c r="D211" s="80"/>
      <c r="E211" s="103"/>
      <c r="F211" s="84"/>
      <c r="G211" s="135"/>
      <c r="H211" s="80"/>
    </row>
    <row r="212" spans="1:8">
      <c r="A212" s="103"/>
      <c r="B212" s="80"/>
      <c r="C212" s="80"/>
      <c r="D212" s="80"/>
      <c r="E212" s="103"/>
      <c r="F212" s="84"/>
      <c r="G212" s="135"/>
      <c r="H212" s="80"/>
    </row>
    <row r="213" spans="1:8">
      <c r="A213" s="103"/>
      <c r="B213" s="80"/>
      <c r="C213" s="80"/>
      <c r="D213" s="80"/>
      <c r="E213" s="103"/>
      <c r="F213" s="84"/>
      <c r="G213" s="135"/>
      <c r="H213" s="80"/>
    </row>
    <row r="214" spans="1:8">
      <c r="A214" s="103"/>
      <c r="B214" s="80"/>
      <c r="C214" s="80"/>
      <c r="D214" s="80"/>
      <c r="E214" s="103"/>
      <c r="F214" s="84"/>
      <c r="G214" s="135"/>
      <c r="H214" s="80"/>
    </row>
    <row r="215" spans="1:8">
      <c r="A215" s="103"/>
      <c r="B215" s="80"/>
      <c r="C215" s="80"/>
      <c r="D215" s="80"/>
      <c r="E215" s="103"/>
      <c r="F215" s="84"/>
      <c r="G215" s="135"/>
      <c r="H215" s="80"/>
    </row>
    <row r="216" spans="1:8">
      <c r="A216" s="103"/>
      <c r="B216" s="80"/>
      <c r="C216" s="80"/>
      <c r="D216" s="80"/>
      <c r="E216" s="103"/>
      <c r="F216" s="84"/>
      <c r="G216" s="135"/>
      <c r="H216" s="80"/>
    </row>
    <row r="217" spans="1:8">
      <c r="A217" s="103"/>
      <c r="B217" s="80"/>
      <c r="C217" s="80"/>
      <c r="D217" s="80"/>
      <c r="E217" s="103"/>
      <c r="F217" s="84"/>
      <c r="G217" s="135"/>
      <c r="H217" s="80"/>
    </row>
    <row r="218" spans="1:8">
      <c r="A218" s="103"/>
      <c r="B218" s="80"/>
      <c r="C218" s="80"/>
      <c r="D218" s="80"/>
      <c r="E218" s="103"/>
      <c r="F218" s="84"/>
      <c r="G218" s="135"/>
      <c r="H218" s="80"/>
    </row>
    <row r="219" spans="1:8">
      <c r="A219" s="103"/>
      <c r="B219" s="80"/>
      <c r="C219" s="80"/>
      <c r="D219" s="80"/>
      <c r="E219" s="103"/>
      <c r="F219" s="84"/>
      <c r="G219" s="135"/>
      <c r="H219" s="80"/>
    </row>
    <row r="220" spans="1:8">
      <c r="A220" s="103"/>
      <c r="B220" s="80"/>
      <c r="C220" s="80"/>
      <c r="D220" s="80"/>
      <c r="E220" s="103"/>
      <c r="F220" s="84"/>
      <c r="G220" s="135"/>
      <c r="H220" s="80"/>
    </row>
    <row r="221" spans="1:8">
      <c r="A221" s="103"/>
      <c r="B221" s="80"/>
      <c r="C221" s="80"/>
      <c r="D221" s="80"/>
      <c r="E221" s="103"/>
      <c r="F221" s="84"/>
      <c r="G221" s="135"/>
      <c r="H221" s="80"/>
    </row>
    <row r="222" spans="1:8">
      <c r="A222" s="103"/>
      <c r="B222" s="80"/>
      <c r="C222" s="80"/>
      <c r="D222" s="80"/>
      <c r="E222" s="103"/>
      <c r="F222" s="84"/>
      <c r="G222" s="135"/>
      <c r="H222" s="80"/>
    </row>
    <row r="223" spans="1:8">
      <c r="A223" s="103"/>
      <c r="B223" s="80"/>
      <c r="C223" s="80"/>
      <c r="D223" s="80"/>
      <c r="E223" s="103"/>
      <c r="F223" s="84"/>
      <c r="G223" s="135"/>
      <c r="H223" s="80"/>
    </row>
    <row r="224" spans="1:8">
      <c r="A224" s="103"/>
      <c r="B224" s="80"/>
      <c r="C224" s="80"/>
      <c r="D224" s="80"/>
      <c r="E224" s="103"/>
      <c r="F224" s="84"/>
      <c r="G224" s="135"/>
      <c r="H224" s="80"/>
    </row>
    <row r="225" spans="1:8">
      <c r="A225" s="103"/>
      <c r="B225" s="80"/>
      <c r="C225" s="80"/>
      <c r="D225" s="80"/>
      <c r="E225" s="103"/>
      <c r="F225" s="84"/>
      <c r="G225" s="135"/>
      <c r="H225" s="80"/>
    </row>
    <row r="226" hidden="1" spans="1:8">
      <c r="A226" s="103"/>
      <c r="B226" s="80"/>
      <c r="C226" s="80"/>
      <c r="D226" s="80"/>
      <c r="E226" s="103"/>
      <c r="F226" s="84"/>
      <c r="G226" s="135"/>
      <c r="H226" s="80"/>
    </row>
    <row r="227" hidden="1" spans="1:8">
      <c r="A227" s="103"/>
      <c r="B227" s="80"/>
      <c r="C227" s="80"/>
      <c r="D227" s="80"/>
      <c r="E227" s="103"/>
      <c r="F227" s="84"/>
      <c r="G227" s="135"/>
      <c r="H227" s="80"/>
    </row>
    <row r="228" hidden="1" spans="1:8">
      <c r="A228" s="103"/>
      <c r="B228" s="80"/>
      <c r="C228" s="80"/>
      <c r="D228" s="80"/>
      <c r="E228" s="103"/>
      <c r="F228" s="84"/>
      <c r="G228" s="135"/>
      <c r="H228" s="80"/>
    </row>
    <row r="229" spans="1:8">
      <c r="A229" s="103"/>
      <c r="B229" s="80"/>
      <c r="C229" s="80"/>
      <c r="D229" s="80"/>
      <c r="E229" s="103"/>
      <c r="F229" s="84"/>
      <c r="G229" s="135"/>
      <c r="H229" s="80"/>
    </row>
    <row r="230" spans="1:8">
      <c r="A230" s="103"/>
      <c r="B230" s="80"/>
      <c r="C230" s="80"/>
      <c r="D230" s="80"/>
      <c r="E230" s="103"/>
      <c r="F230" s="84"/>
      <c r="G230" s="135"/>
      <c r="H230" s="80"/>
    </row>
    <row r="231" spans="1:8">
      <c r="A231" s="103"/>
      <c r="B231" s="80"/>
      <c r="C231" s="80"/>
      <c r="D231" s="80"/>
      <c r="E231" s="103"/>
      <c r="F231" s="84"/>
      <c r="G231" s="135"/>
      <c r="H231" s="80"/>
    </row>
    <row r="232" spans="1:8">
      <c r="A232" s="103"/>
      <c r="B232" s="80"/>
      <c r="C232" s="80"/>
      <c r="D232" s="80"/>
      <c r="E232" s="103"/>
      <c r="F232" s="84"/>
      <c r="G232" s="135"/>
      <c r="H232" s="80"/>
    </row>
    <row r="233" spans="1:8">
      <c r="A233" s="103"/>
      <c r="B233" s="80"/>
      <c r="C233" s="80"/>
      <c r="D233" s="80"/>
      <c r="E233" s="103"/>
      <c r="F233" s="84"/>
      <c r="G233" s="135"/>
      <c r="H233" s="80"/>
    </row>
    <row r="234" spans="1:8">
      <c r="A234" s="103"/>
      <c r="B234" s="80"/>
      <c r="C234" s="80"/>
      <c r="D234" s="80"/>
      <c r="E234" s="103"/>
      <c r="F234" s="84"/>
      <c r="G234" s="135"/>
      <c r="H234" s="80"/>
    </row>
    <row r="235" spans="1:8">
      <c r="A235" s="103"/>
      <c r="B235" s="80"/>
      <c r="C235" s="80"/>
      <c r="D235" s="80"/>
      <c r="E235" s="103"/>
      <c r="F235" s="84"/>
      <c r="G235" s="135"/>
      <c r="H235" s="80"/>
    </row>
    <row r="236" spans="1:8">
      <c r="A236" s="103"/>
      <c r="B236" s="80"/>
      <c r="C236" s="80"/>
      <c r="D236" s="80"/>
      <c r="E236" s="103"/>
      <c r="F236" s="84"/>
      <c r="G236" s="135"/>
      <c r="H236" s="80"/>
    </row>
    <row r="237" spans="1:8">
      <c r="A237" s="103"/>
      <c r="B237" s="80"/>
      <c r="C237" s="80"/>
      <c r="D237" s="80"/>
      <c r="E237" s="103"/>
      <c r="F237" s="84"/>
      <c r="G237" s="135"/>
      <c r="H237" s="80"/>
    </row>
    <row r="238" spans="1:8">
      <c r="A238" s="103"/>
      <c r="B238" s="80"/>
      <c r="C238" s="80"/>
      <c r="D238" s="80"/>
      <c r="E238" s="103"/>
      <c r="F238" s="84"/>
      <c r="G238" s="135"/>
      <c r="H238" s="80"/>
    </row>
    <row r="239" spans="1:8">
      <c r="A239" s="103"/>
      <c r="B239" s="80"/>
      <c r="C239" s="80"/>
      <c r="D239" s="80"/>
      <c r="E239" s="103"/>
      <c r="F239" s="84"/>
      <c r="G239" s="135"/>
      <c r="H239" s="80"/>
    </row>
    <row r="240" spans="1:8">
      <c r="A240" s="103"/>
      <c r="B240" s="80"/>
      <c r="C240" s="80"/>
      <c r="D240" s="80"/>
      <c r="E240" s="103"/>
      <c r="F240" s="84"/>
      <c r="G240" s="135"/>
      <c r="H240" s="80"/>
    </row>
    <row r="241" spans="1:8">
      <c r="A241" s="103"/>
      <c r="B241" s="80"/>
      <c r="C241" s="80"/>
      <c r="D241" s="80"/>
      <c r="E241" s="103"/>
      <c r="F241" s="84"/>
      <c r="G241" s="135"/>
      <c r="H241" s="80"/>
    </row>
    <row r="242" spans="1:8">
      <c r="A242" s="103"/>
      <c r="B242" s="80"/>
      <c r="C242" s="80"/>
      <c r="D242" s="80"/>
      <c r="E242" s="103"/>
      <c r="F242" s="84"/>
      <c r="G242" s="135"/>
      <c r="H242" s="80"/>
    </row>
    <row r="243" spans="1:8">
      <c r="A243" s="103"/>
      <c r="B243" s="80"/>
      <c r="C243" s="80"/>
      <c r="D243" s="80"/>
      <c r="E243" s="103"/>
      <c r="F243" s="84"/>
      <c r="G243" s="135"/>
      <c r="H243" s="80"/>
    </row>
    <row r="244" hidden="1" spans="1:8">
      <c r="A244" s="103"/>
      <c r="B244" s="80"/>
      <c r="C244" s="80"/>
      <c r="D244" s="80"/>
      <c r="E244" s="103"/>
      <c r="F244" s="84"/>
      <c r="G244" s="135"/>
      <c r="H244" s="80"/>
    </row>
    <row r="245" hidden="1" spans="1:8">
      <c r="A245" s="103"/>
      <c r="B245" s="80"/>
      <c r="C245" s="80"/>
      <c r="D245" s="80"/>
      <c r="E245" s="103"/>
      <c r="F245" s="84"/>
      <c r="G245" s="135"/>
      <c r="H245" s="80"/>
    </row>
    <row r="246" hidden="1" spans="1:8">
      <c r="A246" s="103"/>
      <c r="B246" s="80"/>
      <c r="C246" s="80"/>
      <c r="D246" s="80"/>
      <c r="E246" s="103"/>
      <c r="F246" s="84"/>
      <c r="G246" s="135"/>
      <c r="H246" s="80"/>
    </row>
    <row r="247" spans="1:8">
      <c r="A247" s="103"/>
      <c r="B247" s="80"/>
      <c r="C247" s="80"/>
      <c r="D247" s="80"/>
      <c r="E247" s="103"/>
      <c r="F247" s="84"/>
      <c r="G247" s="135"/>
      <c r="H247" s="80"/>
    </row>
    <row r="248" spans="1:8">
      <c r="A248" s="103"/>
      <c r="B248" s="80"/>
      <c r="C248" s="80"/>
      <c r="D248" s="80"/>
      <c r="E248" s="103"/>
      <c r="F248" s="84"/>
      <c r="G248" s="135"/>
      <c r="H248" s="80"/>
    </row>
    <row r="249" spans="1:8">
      <c r="A249" s="103"/>
      <c r="B249" s="80"/>
      <c r="C249" s="80"/>
      <c r="D249" s="80"/>
      <c r="E249" s="103"/>
      <c r="F249" s="84"/>
      <c r="G249" s="135"/>
      <c r="H249" s="80"/>
    </row>
    <row r="250" spans="1:8">
      <c r="A250" s="103"/>
      <c r="B250" s="80"/>
      <c r="C250" s="80"/>
      <c r="D250" s="80"/>
      <c r="E250" s="103"/>
      <c r="F250" s="84"/>
      <c r="G250" s="135"/>
      <c r="H250" s="80"/>
    </row>
    <row r="251" spans="1:8">
      <c r="A251" s="103"/>
      <c r="B251" s="80"/>
      <c r="C251" s="80"/>
      <c r="D251" s="80"/>
      <c r="E251" s="103"/>
      <c r="F251" s="84"/>
      <c r="G251" s="135"/>
      <c r="H251" s="80"/>
    </row>
    <row r="252" spans="1:8">
      <c r="A252" s="103"/>
      <c r="B252" s="80"/>
      <c r="C252" s="80"/>
      <c r="D252" s="80"/>
      <c r="E252" s="103"/>
      <c r="F252" s="84"/>
      <c r="G252" s="135"/>
      <c r="H252" s="80"/>
    </row>
    <row r="253" spans="1:8">
      <c r="A253" s="103"/>
      <c r="B253" s="80"/>
      <c r="C253" s="80"/>
      <c r="D253" s="80"/>
      <c r="E253" s="103"/>
      <c r="F253" s="84"/>
      <c r="G253" s="135"/>
      <c r="H253" s="80"/>
    </row>
    <row r="254" spans="1:8">
      <c r="A254" s="103"/>
      <c r="B254" s="80"/>
      <c r="C254" s="80"/>
      <c r="D254" s="80"/>
      <c r="E254" s="103"/>
      <c r="F254" s="84"/>
      <c r="G254" s="135"/>
      <c r="H254" s="80"/>
    </row>
    <row r="255" spans="1:8">
      <c r="A255" s="103"/>
      <c r="B255" s="80"/>
      <c r="C255" s="80"/>
      <c r="D255" s="80"/>
      <c r="E255" s="103"/>
      <c r="F255" s="84"/>
      <c r="G255" s="135"/>
      <c r="H255" s="80"/>
    </row>
    <row r="256" spans="1:8">
      <c r="A256" s="103"/>
      <c r="B256" s="80"/>
      <c r="C256" s="80"/>
      <c r="D256" s="80"/>
      <c r="E256" s="103"/>
      <c r="F256" s="84"/>
      <c r="G256" s="135"/>
      <c r="H256" s="80"/>
    </row>
    <row r="257" spans="1:8">
      <c r="A257" s="103"/>
      <c r="B257" s="80"/>
      <c r="C257" s="80"/>
      <c r="D257" s="80"/>
      <c r="E257" s="103"/>
      <c r="F257" s="84"/>
      <c r="G257" s="135"/>
      <c r="H257" s="80"/>
    </row>
    <row r="258" ht="18.75" customHeight="1" spans="1:8">
      <c r="A258" s="103"/>
      <c r="B258" s="80"/>
      <c r="C258" s="80"/>
      <c r="D258" s="80"/>
      <c r="E258" s="103"/>
      <c r="F258" s="84"/>
      <c r="G258" s="135"/>
      <c r="H258" s="80"/>
    </row>
    <row r="259" spans="1:8">
      <c r="A259" s="103"/>
      <c r="B259" s="80"/>
      <c r="C259" s="80"/>
      <c r="D259" s="80"/>
      <c r="E259" s="103"/>
      <c r="F259" s="84"/>
      <c r="G259" s="135"/>
      <c r="H259" s="80"/>
    </row>
    <row r="260" spans="1:8">
      <c r="A260" s="103"/>
      <c r="B260" s="80"/>
      <c r="C260" s="80"/>
      <c r="D260" s="80"/>
      <c r="E260" s="103"/>
      <c r="F260" s="84"/>
      <c r="G260" s="135"/>
      <c r="H260" s="80"/>
    </row>
    <row r="261" spans="1:8">
      <c r="A261" s="103"/>
      <c r="B261" s="80"/>
      <c r="C261" s="80"/>
      <c r="D261" s="80"/>
      <c r="E261" s="103"/>
      <c r="F261" s="84"/>
      <c r="G261" s="135"/>
      <c r="H261" s="80"/>
    </row>
    <row r="262" spans="1:8">
      <c r="A262" s="103"/>
      <c r="B262" s="80"/>
      <c r="C262" s="80"/>
      <c r="D262" s="80"/>
      <c r="E262" s="103"/>
      <c r="F262" s="84"/>
      <c r="G262" s="135"/>
      <c r="H262" s="80"/>
    </row>
    <row r="263" spans="1:8">
      <c r="A263" s="103"/>
      <c r="B263" s="80"/>
      <c r="C263" s="80"/>
      <c r="D263" s="80"/>
      <c r="E263" s="103"/>
      <c r="F263" s="84"/>
      <c r="G263" s="135"/>
      <c r="H263" s="80"/>
    </row>
    <row r="264" spans="1:8">
      <c r="A264" s="103"/>
      <c r="B264" s="80"/>
      <c r="C264" s="80"/>
      <c r="D264" s="80"/>
      <c r="E264" s="103"/>
      <c r="F264" s="84"/>
      <c r="G264" s="135"/>
      <c r="H264" s="80"/>
    </row>
    <row r="265" spans="1:8">
      <c r="A265" s="103"/>
      <c r="B265" s="80"/>
      <c r="C265" s="80"/>
      <c r="D265" s="80"/>
      <c r="E265" s="103"/>
      <c r="F265" s="84"/>
      <c r="G265" s="135"/>
      <c r="H265" s="80"/>
    </row>
    <row r="266" spans="1:8">
      <c r="A266" s="103"/>
      <c r="B266" s="80"/>
      <c r="C266" s="80"/>
      <c r="D266" s="80"/>
      <c r="E266" s="103"/>
      <c r="F266" s="84"/>
      <c r="G266" s="135"/>
      <c r="H266" s="80"/>
    </row>
    <row r="267" spans="1:8">
      <c r="A267" s="103"/>
      <c r="B267" s="80"/>
      <c r="C267" s="80"/>
      <c r="D267" s="80"/>
      <c r="E267" s="103"/>
      <c r="F267" s="84"/>
      <c r="G267" s="135"/>
      <c r="H267" s="80"/>
    </row>
    <row r="268" spans="1:8">
      <c r="A268" s="103"/>
      <c r="B268" s="80"/>
      <c r="C268" s="80"/>
      <c r="D268" s="80"/>
      <c r="E268" s="103"/>
      <c r="F268" s="84"/>
      <c r="G268" s="135"/>
      <c r="H268" s="80"/>
    </row>
    <row r="269" spans="1:8">
      <c r="A269" s="103"/>
      <c r="B269" s="80"/>
      <c r="C269" s="80"/>
      <c r="D269" s="80"/>
      <c r="E269" s="103"/>
      <c r="F269" s="84"/>
      <c r="G269" s="135"/>
      <c r="H269" s="80"/>
    </row>
    <row r="270" spans="1:8">
      <c r="A270" s="103"/>
      <c r="B270" s="80"/>
      <c r="C270" s="80"/>
      <c r="D270" s="80"/>
      <c r="E270" s="103"/>
      <c r="F270" s="84"/>
      <c r="G270" s="135"/>
      <c r="H270" s="80"/>
    </row>
    <row r="271" spans="1:8">
      <c r="A271" s="103"/>
      <c r="B271" s="80"/>
      <c r="C271" s="80"/>
      <c r="D271" s="80"/>
      <c r="E271" s="103"/>
      <c r="F271" s="84"/>
      <c r="G271" s="135"/>
      <c r="H271" s="80"/>
    </row>
    <row r="272" spans="1:8">
      <c r="A272" s="103"/>
      <c r="B272" s="80"/>
      <c r="C272" s="80"/>
      <c r="D272" s="80"/>
      <c r="E272" s="103"/>
      <c r="F272" s="84"/>
      <c r="G272" s="135"/>
      <c r="H272" s="80"/>
    </row>
    <row r="273" spans="1:8">
      <c r="A273" s="103"/>
      <c r="B273" s="80"/>
      <c r="C273" s="80"/>
      <c r="D273" s="80"/>
      <c r="E273" s="103"/>
      <c r="F273" s="84"/>
      <c r="G273" s="135"/>
      <c r="H273" s="80"/>
    </row>
    <row r="274" spans="1:8">
      <c r="A274" s="103"/>
      <c r="B274" s="80"/>
      <c r="C274" s="80"/>
      <c r="D274" s="80"/>
      <c r="E274" s="103"/>
      <c r="F274" s="84"/>
      <c r="G274" s="135"/>
      <c r="H274" s="80"/>
    </row>
    <row r="275" spans="1:8">
      <c r="A275" s="103"/>
      <c r="B275" s="80"/>
      <c r="C275" s="80"/>
      <c r="D275" s="80"/>
      <c r="E275" s="103"/>
      <c r="F275" s="84"/>
      <c r="G275" s="135"/>
      <c r="H275" s="80"/>
    </row>
    <row r="276" ht="18" customHeight="1" spans="1:8">
      <c r="A276" s="103"/>
      <c r="B276" s="80"/>
      <c r="C276" s="80"/>
      <c r="D276" s="80"/>
      <c r="E276" s="103"/>
      <c r="F276" s="84"/>
      <c r="G276" s="135"/>
      <c r="H276" s="80"/>
    </row>
    <row r="277" spans="1:8">
      <c r="A277" s="103"/>
      <c r="B277" s="80"/>
      <c r="C277" s="80"/>
      <c r="D277" s="80"/>
      <c r="E277" s="103"/>
      <c r="F277" s="84"/>
      <c r="G277" s="135"/>
      <c r="H277" s="80"/>
    </row>
    <row r="278" spans="1:8">
      <c r="A278" s="103"/>
      <c r="B278" s="80"/>
      <c r="C278" s="80"/>
      <c r="D278" s="80"/>
      <c r="E278" s="103"/>
      <c r="F278" s="84"/>
      <c r="G278" s="135"/>
      <c r="H278" s="80"/>
    </row>
    <row r="279" spans="1:8">
      <c r="A279" s="103"/>
      <c r="B279" s="80"/>
      <c r="C279" s="80"/>
      <c r="D279" s="80"/>
      <c r="E279" s="103"/>
      <c r="F279" s="84"/>
      <c r="G279" s="135"/>
      <c r="H279" s="80"/>
    </row>
    <row r="280" spans="1:8">
      <c r="A280" s="103"/>
      <c r="B280" s="80"/>
      <c r="C280" s="80"/>
      <c r="D280" s="80"/>
      <c r="E280" s="103"/>
      <c r="F280" s="84"/>
      <c r="G280" s="135"/>
      <c r="H280" s="80"/>
    </row>
    <row r="281" spans="1:8">
      <c r="A281" s="103"/>
      <c r="B281" s="80"/>
      <c r="C281" s="80"/>
      <c r="D281" s="80"/>
      <c r="E281" s="103"/>
      <c r="F281" s="84"/>
      <c r="G281" s="135"/>
      <c r="H281" s="80"/>
    </row>
    <row r="282" spans="1:8">
      <c r="A282" s="103"/>
      <c r="B282" s="80"/>
      <c r="C282" s="80"/>
      <c r="D282" s="80"/>
      <c r="E282" s="103"/>
      <c r="F282" s="84"/>
      <c r="G282" s="135"/>
      <c r="H282" s="80"/>
    </row>
    <row r="283" spans="1:8">
      <c r="A283" s="103"/>
      <c r="B283" s="80"/>
      <c r="C283" s="80"/>
      <c r="D283" s="80"/>
      <c r="E283" s="103"/>
      <c r="F283" s="84"/>
      <c r="G283" s="135"/>
      <c r="H283" s="80"/>
    </row>
    <row r="284" spans="1:8">
      <c r="A284" s="103"/>
      <c r="B284" s="80"/>
      <c r="C284" s="80"/>
      <c r="D284" s="80"/>
      <c r="E284" s="103"/>
      <c r="F284" s="84"/>
      <c r="G284" s="135"/>
      <c r="H284" s="80"/>
    </row>
    <row r="285" spans="1:8">
      <c r="A285" s="103"/>
      <c r="B285" s="80"/>
      <c r="C285" s="80"/>
      <c r="D285" s="80"/>
      <c r="E285" s="103"/>
      <c r="F285" s="84"/>
      <c r="G285" s="135"/>
      <c r="H285" s="80"/>
    </row>
    <row r="286" spans="1:8">
      <c r="A286" s="103"/>
      <c r="B286" s="80"/>
      <c r="C286" s="80"/>
      <c r="D286" s="80"/>
      <c r="E286" s="103"/>
      <c r="F286" s="84"/>
      <c r="G286" s="135"/>
      <c r="H286" s="80"/>
    </row>
    <row r="287" spans="1:8">
      <c r="A287" s="103"/>
      <c r="B287" s="80"/>
      <c r="C287" s="80"/>
      <c r="D287" s="80"/>
      <c r="E287" s="103"/>
      <c r="F287" s="84"/>
      <c r="G287" s="135"/>
      <c r="H287" s="80"/>
    </row>
    <row r="288" spans="1:8">
      <c r="A288" s="103"/>
      <c r="B288" s="80"/>
      <c r="C288" s="80"/>
      <c r="D288" s="80"/>
      <c r="E288" s="103"/>
      <c r="F288" s="84"/>
      <c r="G288" s="135"/>
      <c r="H288" s="80"/>
    </row>
    <row r="289" spans="1:8">
      <c r="A289" s="103"/>
      <c r="B289" s="80"/>
      <c r="C289" s="80"/>
      <c r="D289" s="80"/>
      <c r="E289" s="103"/>
      <c r="F289" s="84"/>
      <c r="G289" s="135"/>
      <c r="H289" s="80"/>
    </row>
    <row r="290" spans="1:8">
      <c r="A290" s="103"/>
      <c r="B290" s="80"/>
      <c r="C290" s="80"/>
      <c r="D290" s="80"/>
      <c r="E290" s="103"/>
      <c r="F290" s="84"/>
      <c r="G290" s="135"/>
      <c r="H290" s="80"/>
    </row>
    <row r="291" ht="19.5" customHeight="1" spans="1:8">
      <c r="A291" s="103"/>
      <c r="B291" s="80"/>
      <c r="C291" s="80"/>
      <c r="D291" s="80"/>
      <c r="E291" s="103"/>
      <c r="F291" s="84"/>
      <c r="G291" s="135"/>
      <c r="H291" s="80"/>
    </row>
    <row r="292" spans="1:8">
      <c r="A292" s="103"/>
      <c r="B292" s="80"/>
      <c r="C292" s="80"/>
      <c r="D292" s="80"/>
      <c r="E292" s="103"/>
      <c r="F292" s="84"/>
      <c r="G292" s="135"/>
      <c r="H292" s="80"/>
    </row>
    <row r="293" spans="1:8">
      <c r="A293" s="103"/>
      <c r="B293" s="80"/>
      <c r="C293" s="80"/>
      <c r="D293" s="80"/>
      <c r="E293" s="103"/>
      <c r="F293" s="84"/>
      <c r="G293" s="135"/>
      <c r="H293" s="80"/>
    </row>
    <row r="294" spans="1:8">
      <c r="A294" s="103"/>
      <c r="B294" s="80"/>
      <c r="C294" s="80"/>
      <c r="D294" s="80"/>
      <c r="E294" s="103"/>
      <c r="F294" s="84"/>
      <c r="G294" s="135"/>
      <c r="H294" s="80"/>
    </row>
    <row r="295" spans="1:8">
      <c r="A295" s="103"/>
      <c r="B295" s="80"/>
      <c r="C295" s="80"/>
      <c r="D295" s="80"/>
      <c r="E295" s="103"/>
      <c r="F295" s="84"/>
      <c r="G295" s="135"/>
      <c r="H295" s="80"/>
    </row>
    <row r="296" spans="1:8">
      <c r="A296" s="103"/>
      <c r="B296" s="80"/>
      <c r="C296" s="80"/>
      <c r="D296" s="80"/>
      <c r="E296" s="103"/>
      <c r="F296" s="84"/>
      <c r="G296" s="135"/>
      <c r="H296" s="80"/>
    </row>
    <row r="297" spans="1:8">
      <c r="A297" s="103"/>
      <c r="B297" s="80"/>
      <c r="C297" s="80"/>
      <c r="D297" s="80"/>
      <c r="E297" s="103"/>
      <c r="F297" s="84"/>
      <c r="G297" s="135"/>
      <c r="H297" s="80"/>
    </row>
    <row r="298" spans="1:8">
      <c r="A298" s="103"/>
      <c r="B298" s="80"/>
      <c r="C298" s="80"/>
      <c r="D298" s="80"/>
      <c r="E298" s="103"/>
      <c r="F298" s="84"/>
      <c r="G298" s="135"/>
      <c r="H298" s="80"/>
    </row>
    <row r="299" spans="1:8">
      <c r="A299" s="103"/>
      <c r="B299" s="80"/>
      <c r="C299" s="80"/>
      <c r="D299" s="80"/>
      <c r="E299" s="103"/>
      <c r="F299" s="84"/>
      <c r="G299" s="135"/>
      <c r="H299" s="80"/>
    </row>
    <row r="300" ht="19.5" customHeight="1" spans="1:8">
      <c r="A300" s="103"/>
      <c r="B300" s="80"/>
      <c r="C300" s="80"/>
      <c r="D300" s="80"/>
      <c r="E300" s="103"/>
      <c r="F300" s="84"/>
      <c r="G300" s="135"/>
      <c r="H300" s="80"/>
    </row>
    <row r="301" spans="1:8">
      <c r="A301" s="103"/>
      <c r="B301" s="80"/>
      <c r="C301" s="80"/>
      <c r="D301" s="80"/>
      <c r="E301" s="103"/>
      <c r="F301" s="84"/>
      <c r="G301" s="135"/>
      <c r="H301" s="80"/>
    </row>
    <row r="302" spans="1:8">
      <c r="A302" s="103"/>
      <c r="B302" s="80"/>
      <c r="C302" s="80"/>
      <c r="D302" s="80"/>
      <c r="E302" s="103"/>
      <c r="F302" s="84"/>
      <c r="G302" s="135"/>
      <c r="H302" s="80"/>
    </row>
    <row r="303" spans="1:8">
      <c r="A303" s="103"/>
      <c r="B303" s="80"/>
      <c r="C303" s="80"/>
      <c r="D303" s="80"/>
      <c r="E303" s="103"/>
      <c r="F303" s="84"/>
      <c r="G303" s="135"/>
      <c r="H303" s="80"/>
    </row>
    <row r="304" spans="1:8">
      <c r="A304" s="103"/>
      <c r="B304" s="80"/>
      <c r="C304" s="80"/>
      <c r="D304" s="80"/>
      <c r="E304" s="103"/>
      <c r="F304" s="84"/>
      <c r="G304" s="135"/>
      <c r="H304" s="80"/>
    </row>
    <row r="305" spans="1:8">
      <c r="A305" s="103"/>
      <c r="B305" s="80"/>
      <c r="C305" s="80"/>
      <c r="D305" s="80"/>
      <c r="E305" s="103"/>
      <c r="F305" s="84"/>
      <c r="G305" s="135"/>
      <c r="H305" s="80"/>
    </row>
    <row r="306" spans="1:8">
      <c r="A306" s="103"/>
      <c r="B306" s="80"/>
      <c r="C306" s="80"/>
      <c r="D306" s="80"/>
      <c r="E306" s="103"/>
      <c r="F306" s="84"/>
      <c r="G306" s="135"/>
      <c r="H306" s="80"/>
    </row>
    <row r="307" spans="1:8">
      <c r="A307" s="103"/>
      <c r="B307" s="80"/>
      <c r="C307" s="80"/>
      <c r="D307" s="80"/>
      <c r="E307" s="103"/>
      <c r="F307" s="84"/>
      <c r="G307" s="135"/>
      <c r="H307" s="80"/>
    </row>
    <row r="308" spans="1:8">
      <c r="A308" s="103"/>
      <c r="B308" s="80"/>
      <c r="C308" s="80"/>
      <c r="D308" s="80"/>
      <c r="E308" s="103"/>
      <c r="F308" s="84"/>
      <c r="G308" s="135"/>
      <c r="H308" s="80"/>
    </row>
    <row r="309" spans="1:8">
      <c r="A309" s="103"/>
      <c r="B309" s="80"/>
      <c r="C309" s="80"/>
      <c r="D309" s="80"/>
      <c r="E309" s="103"/>
      <c r="F309" s="84"/>
      <c r="G309" s="135"/>
      <c r="H309" s="80"/>
    </row>
    <row r="310" spans="1:8">
      <c r="A310" s="103"/>
      <c r="B310" s="80"/>
      <c r="C310" s="80"/>
      <c r="D310" s="80"/>
      <c r="E310" s="103"/>
      <c r="F310" s="84"/>
      <c r="G310" s="135"/>
      <c r="H310" s="80"/>
    </row>
    <row r="311" spans="1:8">
      <c r="A311" s="103"/>
      <c r="B311" s="80"/>
      <c r="C311" s="80"/>
      <c r="D311" s="80"/>
      <c r="E311" s="103"/>
      <c r="F311" s="84"/>
      <c r="G311" s="135"/>
      <c r="H311" s="80"/>
    </row>
    <row r="312" spans="1:8">
      <c r="A312" s="103"/>
      <c r="B312" s="80"/>
      <c r="C312" s="80"/>
      <c r="D312" s="80"/>
      <c r="E312" s="103"/>
      <c r="F312" s="84"/>
      <c r="G312" s="135"/>
      <c r="H312" s="80"/>
    </row>
    <row r="313" ht="18.75" customHeight="1" spans="1:8">
      <c r="A313" s="103"/>
      <c r="B313" s="80"/>
      <c r="C313" s="80"/>
      <c r="D313" s="80"/>
      <c r="E313" s="103"/>
      <c r="F313" s="84"/>
      <c r="G313" s="135"/>
      <c r="H313" s="80"/>
    </row>
    <row r="314" spans="1:8">
      <c r="A314" s="103"/>
      <c r="B314" s="80"/>
      <c r="C314" s="80"/>
      <c r="D314" s="80"/>
      <c r="E314" s="103"/>
      <c r="F314" s="84"/>
      <c r="G314" s="135"/>
      <c r="H314" s="80"/>
    </row>
    <row r="315" spans="1:8">
      <c r="A315" s="103"/>
      <c r="B315" s="80"/>
      <c r="C315" s="80"/>
      <c r="D315" s="80"/>
      <c r="E315" s="103"/>
      <c r="F315" s="84"/>
      <c r="G315" s="135"/>
      <c r="H315" s="80"/>
    </row>
    <row r="316" spans="1:8">
      <c r="A316" s="103"/>
      <c r="B316" s="80"/>
      <c r="C316" s="80"/>
      <c r="D316" s="80"/>
      <c r="E316" s="103"/>
      <c r="F316" s="84"/>
      <c r="G316" s="135"/>
      <c r="H316" s="80"/>
    </row>
    <row r="317" spans="1:8">
      <c r="A317" s="103"/>
      <c r="B317" s="80"/>
      <c r="C317" s="80"/>
      <c r="D317" s="80"/>
      <c r="E317" s="103"/>
      <c r="F317" s="84"/>
      <c r="G317" s="135"/>
      <c r="H317" s="80"/>
    </row>
    <row r="318" spans="1:8">
      <c r="A318" s="103"/>
      <c r="B318" s="80"/>
      <c r="C318" s="80"/>
      <c r="D318" s="80"/>
      <c r="E318" s="103"/>
      <c r="F318" s="84"/>
      <c r="G318" s="135"/>
      <c r="H318" s="80"/>
    </row>
    <row r="319" spans="1:8">
      <c r="A319" s="103"/>
      <c r="B319" s="80"/>
      <c r="C319" s="80"/>
      <c r="D319" s="80"/>
      <c r="E319" s="103"/>
      <c r="F319" s="84"/>
      <c r="G319" s="135"/>
      <c r="H319" s="80"/>
    </row>
    <row r="320" spans="1:8">
      <c r="A320" s="103"/>
      <c r="B320" s="80"/>
      <c r="C320" s="80"/>
      <c r="D320" s="80"/>
      <c r="E320" s="103"/>
      <c r="F320" s="84"/>
      <c r="G320" s="135"/>
      <c r="H320" s="80"/>
    </row>
    <row r="321" spans="1:8">
      <c r="A321" s="103"/>
      <c r="B321" s="80"/>
      <c r="C321" s="80"/>
      <c r="D321" s="80"/>
      <c r="E321" s="103"/>
      <c r="F321" s="84"/>
      <c r="G321" s="135"/>
      <c r="H321" s="80"/>
    </row>
    <row r="322" spans="1:8">
      <c r="A322" s="103"/>
      <c r="B322" s="80"/>
      <c r="C322" s="80"/>
      <c r="D322" s="80"/>
      <c r="E322" s="103"/>
      <c r="F322" s="84"/>
      <c r="G322" s="135"/>
      <c r="H322" s="80"/>
    </row>
    <row r="323" spans="1:8">
      <c r="A323" s="103"/>
      <c r="B323" s="80"/>
      <c r="C323" s="80"/>
      <c r="D323" s="80"/>
      <c r="E323" s="103"/>
      <c r="F323" s="84"/>
      <c r="G323" s="135"/>
      <c r="H323" s="80"/>
    </row>
    <row r="324" spans="1:8">
      <c r="A324" s="103"/>
      <c r="B324" s="80"/>
      <c r="C324" s="80"/>
      <c r="D324" s="80"/>
      <c r="E324" s="103"/>
      <c r="F324" s="84"/>
      <c r="G324" s="135"/>
      <c r="H324" s="80"/>
    </row>
    <row r="325" spans="1:8">
      <c r="A325" s="103"/>
      <c r="B325" s="80"/>
      <c r="C325" s="80"/>
      <c r="D325" s="80"/>
      <c r="E325" s="103"/>
      <c r="F325" s="84"/>
      <c r="G325" s="135"/>
      <c r="H325" s="80"/>
    </row>
    <row r="326" spans="1:8">
      <c r="A326" s="103"/>
      <c r="B326" s="80"/>
      <c r="C326" s="80"/>
      <c r="D326" s="80"/>
      <c r="E326" s="103"/>
      <c r="F326" s="84"/>
      <c r="G326" s="135"/>
      <c r="H326" s="80"/>
    </row>
    <row r="327" spans="1:8">
      <c r="A327" s="103"/>
      <c r="B327" s="80"/>
      <c r="C327" s="80"/>
      <c r="D327" s="80"/>
      <c r="E327" s="103"/>
      <c r="F327" s="84"/>
      <c r="G327" s="135"/>
      <c r="H327" s="80"/>
    </row>
    <row r="328" ht="21" customHeight="1" spans="1:8">
      <c r="A328" s="103"/>
      <c r="B328" s="80"/>
      <c r="C328" s="80"/>
      <c r="D328" s="80"/>
      <c r="E328" s="103"/>
      <c r="F328" s="84"/>
      <c r="G328" s="135"/>
      <c r="H328" s="80"/>
    </row>
    <row r="329" ht="21" customHeight="1" spans="1:8">
      <c r="A329" s="103"/>
      <c r="B329" s="80"/>
      <c r="C329" s="80"/>
      <c r="D329" s="80"/>
      <c r="E329" s="103"/>
      <c r="F329" s="84"/>
      <c r="G329" s="135"/>
      <c r="H329" s="80"/>
    </row>
    <row r="330" ht="21" customHeight="1" spans="1:8">
      <c r="A330" s="103"/>
      <c r="B330" s="80"/>
      <c r="C330" s="80"/>
      <c r="D330" s="80"/>
      <c r="E330" s="103"/>
      <c r="F330" s="84"/>
      <c r="G330" s="135"/>
      <c r="H330" s="80"/>
    </row>
    <row r="331" spans="1:8">
      <c r="A331" s="103"/>
      <c r="B331" s="80"/>
      <c r="C331" s="80"/>
      <c r="D331" s="80"/>
      <c r="E331" s="103"/>
      <c r="F331" s="84"/>
      <c r="G331" s="135"/>
      <c r="H331" s="80"/>
    </row>
    <row r="332" spans="1:8">
      <c r="A332" s="103"/>
      <c r="B332" s="80"/>
      <c r="C332" s="80"/>
      <c r="D332" s="80"/>
      <c r="E332" s="103"/>
      <c r="F332" s="84"/>
      <c r="G332" s="135"/>
      <c r="H332" s="80"/>
    </row>
    <row r="333" spans="1:8">
      <c r="A333" s="103"/>
      <c r="B333" s="80"/>
      <c r="C333" s="80"/>
      <c r="D333" s="80"/>
      <c r="E333" s="103"/>
      <c r="F333" s="84"/>
      <c r="G333" s="135"/>
      <c r="H333" s="80"/>
    </row>
    <row r="334" spans="1:8">
      <c r="A334" s="103"/>
      <c r="B334" s="80"/>
      <c r="C334" s="80"/>
      <c r="D334" s="80"/>
      <c r="E334" s="103"/>
      <c r="F334" s="84"/>
      <c r="G334" s="135"/>
      <c r="H334" s="80"/>
    </row>
    <row r="335" spans="1:8">
      <c r="A335" s="103"/>
      <c r="B335" s="80"/>
      <c r="C335" s="80"/>
      <c r="D335" s="80"/>
      <c r="E335" s="103"/>
      <c r="F335" s="84"/>
      <c r="G335" s="135"/>
      <c r="H335" s="80"/>
    </row>
    <row r="336" spans="1:8">
      <c r="A336" s="103"/>
      <c r="B336" s="80"/>
      <c r="C336" s="80"/>
      <c r="D336" s="80"/>
      <c r="E336" s="103"/>
      <c r="F336" s="84"/>
      <c r="G336" s="135"/>
      <c r="H336" s="80"/>
    </row>
    <row r="337" spans="1:8">
      <c r="A337" s="103"/>
      <c r="B337" s="80"/>
      <c r="C337" s="80"/>
      <c r="D337" s="80"/>
      <c r="E337" s="103"/>
      <c r="F337" s="84"/>
      <c r="G337" s="135"/>
      <c r="H337" s="80"/>
    </row>
    <row r="338" spans="1:8">
      <c r="A338" s="103"/>
      <c r="B338" s="80"/>
      <c r="C338" s="80"/>
      <c r="D338" s="80"/>
      <c r="E338" s="103"/>
      <c r="F338" s="84"/>
      <c r="G338" s="135"/>
      <c r="H338" s="80"/>
    </row>
    <row r="339" spans="1:8">
      <c r="A339" s="103"/>
      <c r="B339" s="80"/>
      <c r="C339" s="80"/>
      <c r="D339" s="80"/>
      <c r="E339" s="103"/>
      <c r="F339" s="84"/>
      <c r="G339" s="135"/>
      <c r="H339" s="80"/>
    </row>
    <row r="340" spans="1:8">
      <c r="A340" s="103"/>
      <c r="B340" s="80"/>
      <c r="C340" s="80"/>
      <c r="D340" s="80"/>
      <c r="E340" s="103"/>
      <c r="F340" s="84"/>
      <c r="G340" s="135"/>
      <c r="H340" s="80"/>
    </row>
    <row r="341" spans="1:8">
      <c r="A341" s="103"/>
      <c r="B341" s="80"/>
      <c r="C341" s="80"/>
      <c r="D341" s="80"/>
      <c r="E341" s="103"/>
      <c r="F341" s="84"/>
      <c r="G341" s="135"/>
      <c r="H341" s="80"/>
    </row>
    <row r="342" spans="1:8">
      <c r="A342" s="103"/>
      <c r="B342" s="80"/>
      <c r="C342" s="80"/>
      <c r="D342" s="80"/>
      <c r="E342" s="103"/>
      <c r="F342" s="84"/>
      <c r="G342" s="135"/>
      <c r="H342" s="80"/>
    </row>
    <row r="343" spans="1:8">
      <c r="A343" s="103"/>
      <c r="B343" s="80"/>
      <c r="C343" s="80"/>
      <c r="D343" s="80"/>
      <c r="E343" s="103"/>
      <c r="F343" s="84"/>
      <c r="G343" s="135"/>
      <c r="H343" s="80"/>
    </row>
    <row r="344" spans="1:8">
      <c r="A344" s="103"/>
      <c r="B344" s="80"/>
      <c r="C344" s="80"/>
      <c r="D344" s="80"/>
      <c r="E344" s="103"/>
      <c r="F344" s="84"/>
      <c r="G344" s="135"/>
      <c r="H344" s="80"/>
    </row>
    <row r="345" spans="1:8">
      <c r="A345" s="103"/>
      <c r="B345" s="80"/>
      <c r="C345" s="80"/>
      <c r="D345" s="80"/>
      <c r="E345" s="103"/>
      <c r="F345" s="84"/>
      <c r="G345" s="135"/>
      <c r="H345" s="80"/>
    </row>
    <row r="346" spans="1:8">
      <c r="A346" s="103"/>
      <c r="B346" s="80"/>
      <c r="C346" s="80"/>
      <c r="D346" s="80"/>
      <c r="E346" s="103"/>
      <c r="F346" s="84"/>
      <c r="G346" s="135"/>
      <c r="H346" s="80"/>
    </row>
    <row r="347" spans="1:8">
      <c r="A347" s="103"/>
      <c r="B347" s="80"/>
      <c r="C347" s="80"/>
      <c r="D347" s="80"/>
      <c r="E347" s="103"/>
      <c r="F347" s="84"/>
      <c r="G347" s="135"/>
      <c r="H347" s="80"/>
    </row>
    <row r="348" spans="1:8">
      <c r="A348" s="103"/>
      <c r="B348" s="80"/>
      <c r="C348" s="80"/>
      <c r="D348" s="80"/>
      <c r="E348" s="103"/>
      <c r="F348" s="84"/>
      <c r="G348" s="135"/>
      <c r="H348" s="80"/>
    </row>
    <row r="349" spans="1:8">
      <c r="A349" s="103"/>
      <c r="B349" s="80"/>
      <c r="C349" s="80"/>
      <c r="D349" s="80"/>
      <c r="E349" s="103"/>
      <c r="F349" s="84"/>
      <c r="G349" s="135"/>
      <c r="H349" s="80"/>
    </row>
    <row r="350" spans="1:8">
      <c r="A350" s="103"/>
      <c r="B350" s="80"/>
      <c r="C350" s="80"/>
      <c r="D350" s="80"/>
      <c r="E350" s="103"/>
      <c r="F350" s="84"/>
      <c r="G350" s="135"/>
      <c r="H350" s="80"/>
    </row>
    <row r="351" spans="1:8">
      <c r="A351" s="103"/>
      <c r="B351" s="80"/>
      <c r="C351" s="80"/>
      <c r="D351" s="80"/>
      <c r="E351" s="103"/>
      <c r="F351" s="84"/>
      <c r="G351" s="135"/>
      <c r="H351" s="80"/>
    </row>
    <row r="352" spans="1:8">
      <c r="A352" s="103"/>
      <c r="B352" s="80"/>
      <c r="C352" s="80"/>
      <c r="D352" s="80"/>
      <c r="E352" s="103"/>
      <c r="F352" s="84"/>
      <c r="G352" s="135"/>
      <c r="H352" s="80"/>
    </row>
    <row r="353" spans="1:8">
      <c r="A353" s="103"/>
      <c r="B353" s="80"/>
      <c r="C353" s="80"/>
      <c r="D353" s="80"/>
      <c r="E353" s="103"/>
      <c r="F353" s="84"/>
      <c r="G353" s="135"/>
      <c r="H353" s="80"/>
    </row>
    <row r="354" spans="1:8">
      <c r="A354" s="103"/>
      <c r="B354" s="80"/>
      <c r="C354" s="80"/>
      <c r="D354" s="80"/>
      <c r="E354" s="103"/>
      <c r="F354" s="84"/>
      <c r="G354" s="135"/>
      <c r="H354" s="80"/>
    </row>
    <row r="355" spans="1:8">
      <c r="A355" s="103"/>
      <c r="B355" s="80"/>
      <c r="C355" s="80"/>
      <c r="D355" s="80"/>
      <c r="E355" s="103"/>
      <c r="F355" s="84"/>
      <c r="G355" s="135"/>
      <c r="H355" s="80"/>
    </row>
    <row r="356" spans="1:8">
      <c r="A356" s="103"/>
      <c r="B356" s="80"/>
      <c r="C356" s="80"/>
      <c r="D356" s="80"/>
      <c r="E356" s="103"/>
      <c r="F356" s="84"/>
      <c r="G356" s="135"/>
      <c r="H356" s="80"/>
    </row>
    <row r="357" spans="1:8">
      <c r="A357" s="103"/>
      <c r="B357" s="80"/>
      <c r="C357" s="80"/>
      <c r="D357" s="80"/>
      <c r="E357" s="103"/>
      <c r="F357" s="84"/>
      <c r="G357" s="135"/>
      <c r="H357" s="80"/>
    </row>
    <row r="358" spans="1:8">
      <c r="A358" s="103"/>
      <c r="B358" s="80"/>
      <c r="C358" s="80"/>
      <c r="D358" s="80"/>
      <c r="E358" s="103"/>
      <c r="F358" s="84"/>
      <c r="G358" s="135"/>
      <c r="H358" s="80"/>
    </row>
    <row r="359" spans="1:8">
      <c r="A359" s="103"/>
      <c r="B359" s="80"/>
      <c r="C359" s="80"/>
      <c r="D359" s="80"/>
      <c r="E359" s="103"/>
      <c r="F359" s="84"/>
      <c r="G359" s="135"/>
      <c r="H359" s="80"/>
    </row>
    <row r="360" spans="1:8">
      <c r="A360" s="103"/>
      <c r="B360" s="80"/>
      <c r="C360" s="80"/>
      <c r="D360" s="80"/>
      <c r="E360" s="103"/>
      <c r="F360" s="84"/>
      <c r="G360" s="135"/>
      <c r="H360" s="80"/>
    </row>
    <row r="361" spans="1:8">
      <c r="A361" s="103"/>
      <c r="B361" s="80"/>
      <c r="C361" s="80"/>
      <c r="D361" s="80"/>
      <c r="E361" s="103"/>
      <c r="F361" s="84"/>
      <c r="G361" s="135"/>
      <c r="H361" s="80"/>
    </row>
    <row r="362" spans="1:8">
      <c r="A362" s="103"/>
      <c r="B362" s="80"/>
      <c r="C362" s="80"/>
      <c r="D362" s="80"/>
      <c r="E362" s="103"/>
      <c r="F362" s="84"/>
      <c r="G362" s="135"/>
      <c r="H362" s="80"/>
    </row>
    <row r="363" spans="1:8">
      <c r="A363" s="103"/>
      <c r="B363" s="80"/>
      <c r="C363" s="80"/>
      <c r="D363" s="80"/>
      <c r="E363" s="103"/>
      <c r="F363" s="84"/>
      <c r="G363" s="135"/>
      <c r="H363" s="80"/>
    </row>
    <row r="364" spans="1:8">
      <c r="A364" s="103"/>
      <c r="B364" s="80"/>
      <c r="C364" s="80"/>
      <c r="D364" s="80"/>
      <c r="E364" s="103"/>
      <c r="F364" s="84"/>
      <c r="G364" s="135"/>
      <c r="H364" s="80"/>
    </row>
    <row r="365" spans="1:8">
      <c r="A365" s="103"/>
      <c r="B365" s="80"/>
      <c r="C365" s="80"/>
      <c r="D365" s="80"/>
      <c r="E365" s="103"/>
      <c r="F365" s="84"/>
      <c r="G365" s="135"/>
      <c r="H365" s="80"/>
    </row>
    <row r="366" spans="1:8">
      <c r="A366" s="103"/>
      <c r="B366" s="80"/>
      <c r="C366" s="80"/>
      <c r="D366" s="80"/>
      <c r="E366" s="103"/>
      <c r="F366" s="84"/>
      <c r="G366" s="135"/>
      <c r="H366" s="80"/>
    </row>
    <row r="367" spans="1:8">
      <c r="A367" s="103"/>
      <c r="B367" s="80"/>
      <c r="C367" s="80"/>
      <c r="D367" s="80"/>
      <c r="E367" s="103"/>
      <c r="F367" s="84"/>
      <c r="G367" s="135"/>
      <c r="H367" s="80"/>
    </row>
    <row r="368" spans="1:8">
      <c r="A368" s="103"/>
      <c r="B368" s="80"/>
      <c r="C368" s="80"/>
      <c r="D368" s="80"/>
      <c r="E368" s="103"/>
      <c r="F368" s="84"/>
      <c r="G368" s="135"/>
      <c r="H368" s="80"/>
    </row>
    <row r="369" spans="1:8">
      <c r="A369" s="103"/>
      <c r="B369" s="80"/>
      <c r="C369" s="80"/>
      <c r="D369" s="80"/>
      <c r="E369" s="103"/>
      <c r="F369" s="84"/>
      <c r="G369" s="135"/>
      <c r="H369" s="80"/>
    </row>
    <row r="370" spans="1:8">
      <c r="A370" s="103"/>
      <c r="B370" s="80"/>
      <c r="C370" s="80"/>
      <c r="D370" s="80"/>
      <c r="E370" s="103"/>
      <c r="F370" s="84"/>
      <c r="G370" s="135"/>
      <c r="H370" s="80"/>
    </row>
    <row r="371" spans="1:8">
      <c r="A371" s="103"/>
      <c r="B371" s="80"/>
      <c r="C371" s="80"/>
      <c r="D371" s="80"/>
      <c r="E371" s="103"/>
      <c r="F371" s="84"/>
      <c r="G371" s="135"/>
      <c r="H371" s="80"/>
    </row>
    <row r="372" spans="1:8">
      <c r="A372" s="103"/>
      <c r="B372" s="80"/>
      <c r="C372" s="80"/>
      <c r="D372" s="80"/>
      <c r="E372" s="103"/>
      <c r="F372" s="84"/>
      <c r="G372" s="135"/>
      <c r="H372" s="80"/>
    </row>
    <row r="373" spans="1:8">
      <c r="A373" s="103"/>
      <c r="B373" s="80"/>
      <c r="C373" s="80"/>
      <c r="D373" s="80"/>
      <c r="E373" s="103"/>
      <c r="F373" s="84"/>
      <c r="G373" s="135"/>
      <c r="H373" s="80"/>
    </row>
    <row r="374" spans="1:8">
      <c r="A374" s="103"/>
      <c r="B374" s="80"/>
      <c r="C374" s="80"/>
      <c r="D374" s="80"/>
      <c r="E374" s="103"/>
      <c r="F374" s="84"/>
      <c r="G374" s="135"/>
      <c r="H374" s="80"/>
    </row>
    <row r="375" spans="1:8">
      <c r="A375" s="103"/>
      <c r="B375" s="80"/>
      <c r="C375" s="80"/>
      <c r="D375" s="80"/>
      <c r="E375" s="103"/>
      <c r="F375" s="84"/>
      <c r="G375" s="135"/>
      <c r="H375" s="80"/>
    </row>
    <row r="376" spans="1:8">
      <c r="A376" s="103"/>
      <c r="B376" s="80"/>
      <c r="C376" s="80"/>
      <c r="D376" s="80"/>
      <c r="E376" s="103"/>
      <c r="F376" s="84"/>
      <c r="G376" s="135"/>
      <c r="H376" s="80"/>
    </row>
    <row r="377" spans="1:8">
      <c r="A377" s="103"/>
      <c r="B377" s="80"/>
      <c r="C377" s="80"/>
      <c r="D377" s="80"/>
      <c r="E377" s="103"/>
      <c r="F377" s="84"/>
      <c r="G377" s="135"/>
      <c r="H377" s="80"/>
    </row>
    <row r="378" spans="1:8">
      <c r="A378" s="103"/>
      <c r="B378" s="80"/>
      <c r="C378" s="80"/>
      <c r="D378" s="80"/>
      <c r="E378" s="103"/>
      <c r="F378" s="84"/>
      <c r="G378" s="135"/>
      <c r="H378" s="80"/>
    </row>
    <row r="379" spans="1:8">
      <c r="A379" s="103"/>
      <c r="B379" s="80"/>
      <c r="C379" s="80"/>
      <c r="D379" s="80"/>
      <c r="E379" s="103"/>
      <c r="F379" s="84"/>
      <c r="G379" s="135"/>
      <c r="H379" s="80"/>
    </row>
    <row r="380" spans="1:8">
      <c r="A380" s="103"/>
      <c r="B380" s="80"/>
      <c r="C380" s="80"/>
      <c r="D380" s="80"/>
      <c r="E380" s="103"/>
      <c r="F380" s="84"/>
      <c r="G380" s="135"/>
      <c r="H380" s="80"/>
    </row>
    <row r="381" spans="1:8">
      <c r="A381" s="103"/>
      <c r="B381" s="80"/>
      <c r="C381" s="80"/>
      <c r="D381" s="80"/>
      <c r="E381" s="103"/>
      <c r="F381" s="84"/>
      <c r="G381" s="135"/>
      <c r="H381" s="80"/>
    </row>
    <row r="382" spans="1:8">
      <c r="A382" s="103"/>
      <c r="B382" s="80"/>
      <c r="C382" s="80"/>
      <c r="D382" s="80"/>
      <c r="E382" s="103"/>
      <c r="F382" s="84"/>
      <c r="G382" s="135"/>
      <c r="H382" s="80"/>
    </row>
    <row r="383" spans="1:8">
      <c r="A383" s="103"/>
      <c r="B383" s="80"/>
      <c r="C383" s="80"/>
      <c r="D383" s="80"/>
      <c r="E383" s="103"/>
      <c r="F383" s="84"/>
      <c r="G383" s="135"/>
      <c r="H383" s="80"/>
    </row>
    <row r="384" spans="1:8">
      <c r="A384" s="103"/>
      <c r="B384" s="80"/>
      <c r="C384" s="80"/>
      <c r="D384" s="80"/>
      <c r="E384" s="103"/>
      <c r="F384" s="84"/>
      <c r="G384" s="135"/>
      <c r="H384" s="80"/>
    </row>
    <row r="385" spans="1:8">
      <c r="A385" s="103"/>
      <c r="B385" s="80"/>
      <c r="C385" s="80"/>
      <c r="D385" s="80"/>
      <c r="E385" s="103"/>
      <c r="F385" s="84"/>
      <c r="G385" s="135"/>
      <c r="H385" s="80"/>
    </row>
    <row r="386" spans="1:8">
      <c r="A386" s="103"/>
      <c r="B386" s="80"/>
      <c r="C386" s="80"/>
      <c r="D386" s="80"/>
      <c r="E386" s="103"/>
      <c r="F386" s="84"/>
      <c r="G386" s="135"/>
      <c r="H386" s="80"/>
    </row>
    <row r="387" spans="1:8">
      <c r="A387" s="103"/>
      <c r="B387" s="80"/>
      <c r="C387" s="80"/>
      <c r="D387" s="80"/>
      <c r="E387" s="103"/>
      <c r="F387" s="84"/>
      <c r="G387" s="135"/>
      <c r="H387" s="80"/>
    </row>
    <row r="388" spans="1:8">
      <c r="A388" s="103"/>
      <c r="B388" s="80"/>
      <c r="C388" s="80"/>
      <c r="D388" s="80"/>
      <c r="E388" s="103"/>
      <c r="F388" s="84"/>
      <c r="G388" s="135"/>
      <c r="H388" s="80"/>
    </row>
    <row r="389" spans="1:8">
      <c r="A389" s="103"/>
      <c r="B389" s="80"/>
      <c r="C389" s="80"/>
      <c r="D389" s="80"/>
      <c r="E389" s="103"/>
      <c r="F389" s="84"/>
      <c r="G389" s="135"/>
      <c r="H389" s="80"/>
    </row>
    <row r="390" spans="1:8">
      <c r="A390" s="103"/>
      <c r="B390" s="80"/>
      <c r="C390" s="80"/>
      <c r="D390" s="80"/>
      <c r="E390" s="103"/>
      <c r="F390" s="84"/>
      <c r="G390" s="135"/>
      <c r="H390" s="80"/>
    </row>
    <row r="391" spans="1:8">
      <c r="A391" s="103"/>
      <c r="B391" s="80"/>
      <c r="C391" s="80"/>
      <c r="D391" s="80"/>
      <c r="E391" s="103"/>
      <c r="F391" s="84"/>
      <c r="G391" s="135"/>
      <c r="H391" s="80"/>
    </row>
    <row r="392" spans="1:8">
      <c r="A392" s="103"/>
      <c r="B392" s="80"/>
      <c r="C392" s="80"/>
      <c r="D392" s="80"/>
      <c r="E392" s="103"/>
      <c r="F392" s="84"/>
      <c r="G392" s="135"/>
      <c r="H392" s="80"/>
    </row>
    <row r="393" spans="1:8">
      <c r="A393" s="103"/>
      <c r="B393" s="80"/>
      <c r="C393" s="80"/>
      <c r="D393" s="80"/>
      <c r="E393" s="103"/>
      <c r="F393" s="84"/>
      <c r="G393" s="135"/>
      <c r="H393" s="80"/>
    </row>
    <row r="394" spans="1:8">
      <c r="A394" s="103"/>
      <c r="B394" s="80"/>
      <c r="C394" s="80"/>
      <c r="D394" s="80"/>
      <c r="E394" s="103"/>
      <c r="F394" s="84"/>
      <c r="G394" s="135"/>
      <c r="H394" s="80"/>
    </row>
    <row r="395" spans="1:8">
      <c r="A395" s="103"/>
      <c r="B395" s="80"/>
      <c r="C395" s="80"/>
      <c r="D395" s="80"/>
      <c r="E395" s="103"/>
      <c r="F395" s="84"/>
      <c r="G395" s="135"/>
      <c r="H395" s="80"/>
    </row>
    <row r="396" spans="1:8">
      <c r="A396" s="103"/>
      <c r="B396" s="80"/>
      <c r="C396" s="80"/>
      <c r="D396" s="80"/>
      <c r="E396" s="103"/>
      <c r="F396" s="84"/>
      <c r="G396" s="135"/>
      <c r="H396" s="80"/>
    </row>
    <row r="397" spans="1:8">
      <c r="A397" s="103"/>
      <c r="B397" s="80"/>
      <c r="C397" s="80"/>
      <c r="D397" s="80"/>
      <c r="E397" s="103"/>
      <c r="F397" s="84"/>
      <c r="G397" s="135"/>
      <c r="H397" s="80"/>
    </row>
    <row r="398" spans="1:8">
      <c r="A398" s="103"/>
      <c r="B398" s="80"/>
      <c r="C398" s="80"/>
      <c r="D398" s="80"/>
      <c r="E398" s="103"/>
      <c r="F398" s="84"/>
      <c r="G398" s="135"/>
      <c r="H398" s="80"/>
    </row>
    <row r="399" spans="1:8">
      <c r="A399" s="103"/>
      <c r="B399" s="80"/>
      <c r="C399" s="80"/>
      <c r="D399" s="80"/>
      <c r="E399" s="103"/>
      <c r="F399" s="84"/>
      <c r="G399" s="135"/>
      <c r="H399" s="80"/>
    </row>
    <row r="400" spans="1:8">
      <c r="A400" s="103"/>
      <c r="B400" s="80"/>
      <c r="C400" s="80"/>
      <c r="D400" s="80"/>
      <c r="E400" s="103"/>
      <c r="F400" s="84"/>
      <c r="G400" s="135"/>
      <c r="H400" s="80"/>
    </row>
    <row r="401" spans="1:8">
      <c r="A401" s="103"/>
      <c r="B401" s="80"/>
      <c r="C401" s="80"/>
      <c r="D401" s="80"/>
      <c r="E401" s="103"/>
      <c r="F401" s="84"/>
      <c r="G401" s="135"/>
      <c r="H401" s="80"/>
    </row>
    <row r="402" spans="1:8">
      <c r="A402" s="103"/>
      <c r="B402" s="80"/>
      <c r="C402" s="80"/>
      <c r="D402" s="80"/>
      <c r="E402" s="103"/>
      <c r="F402" s="84"/>
      <c r="G402" s="135"/>
      <c r="H402" s="80"/>
    </row>
    <row r="403" spans="1:8">
      <c r="A403" s="103"/>
      <c r="B403" s="80"/>
      <c r="C403" s="80"/>
      <c r="D403" s="80"/>
      <c r="E403" s="103"/>
      <c r="F403" s="84"/>
      <c r="G403" s="135"/>
      <c r="H403" s="80"/>
    </row>
    <row r="404" spans="1:8">
      <c r="A404" s="103"/>
      <c r="B404" s="80"/>
      <c r="C404" s="80"/>
      <c r="D404" s="80"/>
      <c r="E404" s="103"/>
      <c r="F404" s="84"/>
      <c r="G404" s="135"/>
      <c r="H404" s="80"/>
    </row>
    <row r="405" spans="1:8">
      <c r="A405" s="103"/>
      <c r="B405" s="80"/>
      <c r="C405" s="80"/>
      <c r="D405" s="80"/>
      <c r="E405" s="103"/>
      <c r="F405" s="84"/>
      <c r="G405" s="135"/>
      <c r="H405" s="80"/>
    </row>
    <row r="406" spans="1:8">
      <c r="A406" s="103"/>
      <c r="B406" s="80"/>
      <c r="C406" s="80"/>
      <c r="D406" s="80"/>
      <c r="E406" s="103"/>
      <c r="F406" s="84"/>
      <c r="G406" s="135"/>
      <c r="H406" s="80"/>
    </row>
    <row r="407" spans="1:8">
      <c r="A407" s="103"/>
      <c r="B407" s="80"/>
      <c r="C407" s="80"/>
      <c r="D407" s="80"/>
      <c r="E407" s="103"/>
      <c r="F407" s="84"/>
      <c r="G407" s="135"/>
      <c r="H407" s="80"/>
    </row>
    <row r="408" spans="1:8">
      <c r="A408" s="103"/>
      <c r="B408" s="80"/>
      <c r="C408" s="80"/>
      <c r="D408" s="80"/>
      <c r="E408" s="103"/>
      <c r="F408" s="84"/>
      <c r="G408" s="135"/>
      <c r="H408" s="80"/>
    </row>
    <row r="409" spans="1:8">
      <c r="A409" s="103"/>
      <c r="B409" s="80"/>
      <c r="C409" s="80"/>
      <c r="D409" s="80"/>
      <c r="E409" s="103"/>
      <c r="F409" s="84"/>
      <c r="G409" s="135"/>
      <c r="H409" s="80"/>
    </row>
    <row r="410" spans="1:8">
      <c r="A410" s="103"/>
      <c r="B410" s="80"/>
      <c r="C410" s="80"/>
      <c r="D410" s="80"/>
      <c r="E410" s="103"/>
      <c r="F410" s="84"/>
      <c r="G410" s="135"/>
      <c r="H410" s="80"/>
    </row>
    <row r="411" spans="5:8">
      <c r="E411" s="103"/>
      <c r="F411" s="84"/>
      <c r="G411" s="135"/>
      <c r="H411" s="80"/>
    </row>
    <row r="412" spans="5:8">
      <c r="E412" s="103"/>
      <c r="F412" s="84"/>
      <c r="G412" s="135"/>
      <c r="H412" s="80"/>
    </row>
  </sheetData>
  <mergeCells count="4">
    <mergeCell ref="A1:H1"/>
    <mergeCell ref="G2:H2"/>
    <mergeCell ref="A3:D3"/>
    <mergeCell ref="E3:H3"/>
  </mergeCells>
  <printOptions horizontalCentered="1"/>
  <pageMargins left="0.393055555555556" right="0.393055555555556" top="0.550694444444444" bottom="0.629861111111111" header="0.511805555555556" footer="0.236111111111111"/>
  <pageSetup paperSize="9" scale="90" firstPageNumber="17" orientation="landscape" useFirstPageNumber="1" horizontalDpi="600" verticalDpi="600"/>
  <headerFooter alignWithMargins="0" scaleWithDoc="0">
    <oddFooter>&amp;C&amp;P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7"/>
  <sheetViews>
    <sheetView showZeros="0" zoomScale="80" zoomScaleNormal="80" workbookViewId="0">
      <pane ySplit="4" topLeftCell="A5" activePane="bottomLeft" state="frozen"/>
      <selection/>
      <selection pane="bottomLeft" activeCell="C68" sqref="C68"/>
    </sheetView>
  </sheetViews>
  <sheetFormatPr defaultColWidth="9" defaultRowHeight="14.25" outlineLevelCol="4"/>
  <cols>
    <col min="1" max="1" width="55.375" style="77" customWidth="1"/>
    <col min="2" max="2" width="16.875" style="81" customWidth="1"/>
    <col min="3" max="3" width="17" style="81" customWidth="1"/>
    <col min="4" max="4" width="15.25" style="81" customWidth="1"/>
    <col min="5" max="5" width="12.5" style="81" customWidth="1"/>
    <col min="6" max="16384" width="9" style="77"/>
  </cols>
  <sheetData>
    <row r="1" s="77" customFormat="1" ht="30" customHeight="1" spans="1:5">
      <c r="A1" s="82" t="s">
        <v>12</v>
      </c>
      <c r="B1" s="83"/>
      <c r="C1" s="83"/>
      <c r="D1" s="83"/>
      <c r="E1" s="83"/>
    </row>
    <row r="2" s="77" customFormat="1" ht="21.75" customHeight="1" spans="1:5">
      <c r="A2" s="84" t="s">
        <v>389</v>
      </c>
      <c r="B2" s="84"/>
      <c r="C2" s="84"/>
      <c r="D2" s="84"/>
      <c r="E2" s="84"/>
    </row>
    <row r="3" s="78" customFormat="1" ht="24" customHeight="1" spans="1:5">
      <c r="A3" s="85" t="s">
        <v>390</v>
      </c>
      <c r="B3" s="86" t="s">
        <v>391</v>
      </c>
      <c r="C3" s="87" t="s">
        <v>392</v>
      </c>
      <c r="D3" s="88"/>
      <c r="E3" s="89" t="s">
        <v>131</v>
      </c>
    </row>
    <row r="4" s="78" customFormat="1" ht="24" customHeight="1" spans="1:5">
      <c r="A4" s="85"/>
      <c r="B4" s="90"/>
      <c r="C4" s="89" t="s">
        <v>23</v>
      </c>
      <c r="D4" s="89" t="s">
        <v>102</v>
      </c>
      <c r="E4" s="89"/>
    </row>
    <row r="5" s="78" customFormat="1" ht="21.75" customHeight="1" spans="1:5">
      <c r="A5" s="91" t="s">
        <v>393</v>
      </c>
      <c r="B5" s="92">
        <f>B31+B38+B44</f>
        <v>90753.95</v>
      </c>
      <c r="C5" s="92">
        <f>C31+C38+C44</f>
        <v>92399.03</v>
      </c>
      <c r="D5" s="67">
        <f t="shared" ref="D5:D65" si="0">C5-B5</f>
        <v>1645.08</v>
      </c>
      <c r="E5" s="67"/>
    </row>
    <row r="6" s="77" customFormat="1" ht="21.75" hidden="1" customHeight="1" spans="1:5">
      <c r="A6" s="93" t="s">
        <v>394</v>
      </c>
      <c r="B6" s="57">
        <f>SUM(B7:B12)</f>
        <v>0</v>
      </c>
      <c r="C6" s="57"/>
      <c r="D6" s="57"/>
      <c r="E6" s="57"/>
    </row>
    <row r="7" s="77" customFormat="1" ht="21.75" hidden="1" customHeight="1" spans="1:5">
      <c r="A7" s="93" t="s">
        <v>395</v>
      </c>
      <c r="B7" s="57"/>
      <c r="C7" s="57"/>
      <c r="D7" s="57"/>
      <c r="E7" s="57"/>
    </row>
    <row r="8" s="77" customFormat="1" ht="21.75" hidden="1" customHeight="1" spans="1:5">
      <c r="A8" s="93" t="s">
        <v>396</v>
      </c>
      <c r="B8" s="57"/>
      <c r="C8" s="57"/>
      <c r="D8" s="57"/>
      <c r="E8" s="57"/>
    </row>
    <row r="9" s="77" customFormat="1" ht="21.75" hidden="1" customHeight="1" spans="1:5">
      <c r="A9" s="93" t="s">
        <v>397</v>
      </c>
      <c r="B9" s="57"/>
      <c r="C9" s="57"/>
      <c r="D9" s="57"/>
      <c r="E9" s="57"/>
    </row>
    <row r="10" s="77" customFormat="1" ht="21.75" hidden="1" customHeight="1" spans="1:5">
      <c r="A10" s="93" t="s">
        <v>398</v>
      </c>
      <c r="B10" s="57"/>
      <c r="C10" s="57"/>
      <c r="D10" s="57"/>
      <c r="E10" s="57"/>
    </row>
    <row r="11" s="77" customFormat="1" ht="21.75" hidden="1" customHeight="1" spans="1:5">
      <c r="A11" s="93" t="s">
        <v>399</v>
      </c>
      <c r="B11" s="57"/>
      <c r="C11" s="57"/>
      <c r="D11" s="57"/>
      <c r="E11" s="57"/>
    </row>
    <row r="12" s="77" customFormat="1" ht="21.75" hidden="1" customHeight="1" spans="1:5">
      <c r="A12" s="93" t="s">
        <v>400</v>
      </c>
      <c r="B12" s="57"/>
      <c r="C12" s="57"/>
      <c r="D12" s="57"/>
      <c r="E12" s="57"/>
    </row>
    <row r="13" s="77" customFormat="1" ht="21.75" hidden="1" customHeight="1" spans="1:5">
      <c r="A13" s="93" t="s">
        <v>401</v>
      </c>
      <c r="B13" s="57">
        <f>SUM(B14:B16)</f>
        <v>0</v>
      </c>
      <c r="C13" s="57"/>
      <c r="D13" s="57"/>
      <c r="E13" s="57"/>
    </row>
    <row r="14" s="77" customFormat="1" ht="21.75" hidden="1" customHeight="1" spans="1:5">
      <c r="A14" s="93" t="s">
        <v>395</v>
      </c>
      <c r="B14" s="57"/>
      <c r="C14" s="57"/>
      <c r="D14" s="57"/>
      <c r="E14" s="57"/>
    </row>
    <row r="15" s="77" customFormat="1" ht="21.75" hidden="1" customHeight="1" spans="1:5">
      <c r="A15" s="93" t="s">
        <v>396</v>
      </c>
      <c r="B15" s="57"/>
      <c r="C15" s="57"/>
      <c r="D15" s="57"/>
      <c r="E15" s="57"/>
    </row>
    <row r="16" s="77" customFormat="1" ht="21.75" hidden="1" customHeight="1" spans="1:5">
      <c r="A16" s="93" t="s">
        <v>399</v>
      </c>
      <c r="B16" s="57"/>
      <c r="C16" s="57"/>
      <c r="D16" s="57"/>
      <c r="E16" s="57"/>
    </row>
    <row r="17" s="77" customFormat="1" ht="21.75" hidden="1" customHeight="1" spans="1:5">
      <c r="A17" s="93" t="s">
        <v>402</v>
      </c>
      <c r="B17" s="57">
        <f>SUM(B18:B20)</f>
        <v>0</v>
      </c>
      <c r="C17" s="57"/>
      <c r="D17" s="57"/>
      <c r="E17" s="57"/>
    </row>
    <row r="18" s="77" customFormat="1" ht="21.75" hidden="1" customHeight="1" spans="1:5">
      <c r="A18" s="93" t="s">
        <v>395</v>
      </c>
      <c r="B18" s="57"/>
      <c r="C18" s="57"/>
      <c r="D18" s="57"/>
      <c r="E18" s="57"/>
    </row>
    <row r="19" s="77" customFormat="1" ht="21.75" hidden="1" customHeight="1" spans="1:5">
      <c r="A19" s="93" t="s">
        <v>396</v>
      </c>
      <c r="B19" s="57"/>
      <c r="C19" s="57"/>
      <c r="D19" s="57"/>
      <c r="E19" s="57"/>
    </row>
    <row r="20" s="77" customFormat="1" ht="21.75" hidden="1" customHeight="1" spans="1:5">
      <c r="A20" s="93" t="s">
        <v>399</v>
      </c>
      <c r="B20" s="57"/>
      <c r="C20" s="57"/>
      <c r="D20" s="57"/>
      <c r="E20" s="57"/>
    </row>
    <row r="21" s="77" customFormat="1" ht="21.75" hidden="1" customHeight="1" spans="1:5">
      <c r="A21" s="93" t="s">
        <v>403</v>
      </c>
      <c r="B21" s="57">
        <f>SUM(B22:B23)</f>
        <v>0</v>
      </c>
      <c r="C21" s="57"/>
      <c r="D21" s="57"/>
      <c r="E21" s="57"/>
    </row>
    <row r="22" s="77" customFormat="1" ht="21.75" hidden="1" customHeight="1" spans="1:5">
      <c r="A22" s="93" t="s">
        <v>395</v>
      </c>
      <c r="B22" s="57"/>
      <c r="C22" s="57"/>
      <c r="D22" s="57"/>
      <c r="E22" s="57"/>
    </row>
    <row r="23" s="77" customFormat="1" ht="21.75" hidden="1" customHeight="1" spans="1:5">
      <c r="A23" s="93" t="s">
        <v>396</v>
      </c>
      <c r="B23" s="57"/>
      <c r="C23" s="57"/>
      <c r="D23" s="57"/>
      <c r="E23" s="57"/>
    </row>
    <row r="24" s="77" customFormat="1" ht="21.75" hidden="1" customHeight="1" spans="1:5">
      <c r="A24" s="93" t="s">
        <v>404</v>
      </c>
      <c r="B24" s="57">
        <f>SUM(B25:B26)</f>
        <v>0</v>
      </c>
      <c r="C24" s="57"/>
      <c r="D24" s="57"/>
      <c r="E24" s="57"/>
    </row>
    <row r="25" s="77" customFormat="1" ht="21.75" hidden="1" customHeight="1" spans="1:5">
      <c r="A25" s="93" t="s">
        <v>395</v>
      </c>
      <c r="B25" s="57"/>
      <c r="C25" s="57"/>
      <c r="D25" s="57"/>
      <c r="E25" s="57"/>
    </row>
    <row r="26" s="77" customFormat="1" ht="21.75" hidden="1" customHeight="1" spans="1:5">
      <c r="A26" s="93" t="s">
        <v>396</v>
      </c>
      <c r="B26" s="57"/>
      <c r="C26" s="57"/>
      <c r="D26" s="57"/>
      <c r="E26" s="57"/>
    </row>
    <row r="27" s="77" customFormat="1" ht="21.75" hidden="1" customHeight="1" spans="1:5">
      <c r="A27" s="93" t="s">
        <v>405</v>
      </c>
      <c r="B27" s="57">
        <f>SUM(B28:B30)</f>
        <v>0</v>
      </c>
      <c r="C27" s="57"/>
      <c r="D27" s="57"/>
      <c r="E27" s="57"/>
    </row>
    <row r="28" s="77" customFormat="1" ht="21.75" hidden="1" customHeight="1" spans="1:5">
      <c r="A28" s="93" t="s">
        <v>406</v>
      </c>
      <c r="B28" s="57"/>
      <c r="C28" s="57"/>
      <c r="D28" s="57"/>
      <c r="E28" s="57"/>
    </row>
    <row r="29" s="77" customFormat="1" ht="21.75" hidden="1" customHeight="1" spans="1:5">
      <c r="A29" s="93" t="s">
        <v>396</v>
      </c>
      <c r="B29" s="57"/>
      <c r="C29" s="57"/>
      <c r="D29" s="57"/>
      <c r="E29" s="57"/>
    </row>
    <row r="30" s="77" customFormat="1" ht="21.75" hidden="1" customHeight="1" spans="1:5">
      <c r="A30" s="93" t="s">
        <v>407</v>
      </c>
      <c r="B30" s="57"/>
      <c r="C30" s="57"/>
      <c r="D30" s="57"/>
      <c r="E30" s="57"/>
    </row>
    <row r="31" s="77" customFormat="1" ht="21.75" customHeight="1" spans="1:5">
      <c r="A31" s="93" t="s">
        <v>408</v>
      </c>
      <c r="B31" s="94">
        <f>SUM(B32:B37)</f>
        <v>36288.9</v>
      </c>
      <c r="C31" s="94">
        <f>SUM(C32:C37)</f>
        <v>38657.43</v>
      </c>
      <c r="D31" s="57">
        <f t="shared" si="0"/>
        <v>2368.53</v>
      </c>
      <c r="E31" s="57"/>
    </row>
    <row r="32" s="77" customFormat="1" ht="21.75" customHeight="1" spans="1:5">
      <c r="A32" s="93" t="s">
        <v>409</v>
      </c>
      <c r="B32" s="95">
        <v>7843.27</v>
      </c>
      <c r="C32" s="95">
        <v>9275</v>
      </c>
      <c r="D32" s="57">
        <f t="shared" si="0"/>
        <v>1431.73</v>
      </c>
      <c r="E32" s="57"/>
    </row>
    <row r="33" s="77" customFormat="1" ht="21.75" customHeight="1" spans="1:5">
      <c r="A33" s="93" t="s">
        <v>396</v>
      </c>
      <c r="B33" s="95">
        <v>250</v>
      </c>
      <c r="C33" s="95">
        <v>279</v>
      </c>
      <c r="D33" s="57">
        <f t="shared" si="0"/>
        <v>29</v>
      </c>
      <c r="E33" s="57"/>
    </row>
    <row r="34" s="77" customFormat="1" ht="21.75" customHeight="1" spans="1:5">
      <c r="A34" s="93" t="s">
        <v>407</v>
      </c>
      <c r="B34" s="95">
        <v>26843.6</v>
      </c>
      <c r="C34" s="95">
        <v>26933</v>
      </c>
      <c r="D34" s="57">
        <f t="shared" si="0"/>
        <v>89.4000000000015</v>
      </c>
      <c r="E34" s="57"/>
    </row>
    <row r="35" s="77" customFormat="1" ht="21.75" customHeight="1" spans="1:5">
      <c r="A35" s="93" t="s">
        <v>410</v>
      </c>
      <c r="B35" s="95">
        <v>1252.03</v>
      </c>
      <c r="C35" s="95">
        <v>1208.56</v>
      </c>
      <c r="D35" s="57">
        <f t="shared" si="0"/>
        <v>-43.47</v>
      </c>
      <c r="E35" s="57"/>
    </row>
    <row r="36" s="77" customFormat="1" ht="21.75" customHeight="1" spans="1:5">
      <c r="A36" s="93" t="s">
        <v>398</v>
      </c>
      <c r="B36" s="95">
        <v>90</v>
      </c>
      <c r="C36" s="95">
        <v>960.1</v>
      </c>
      <c r="D36" s="57">
        <f t="shared" si="0"/>
        <v>870.1</v>
      </c>
      <c r="E36" s="57"/>
    </row>
    <row r="37" s="77" customFormat="1" ht="21.75" customHeight="1" spans="1:5">
      <c r="A37" s="93" t="s">
        <v>399</v>
      </c>
      <c r="B37" s="95">
        <v>10</v>
      </c>
      <c r="C37" s="95">
        <v>1.77</v>
      </c>
      <c r="D37" s="57">
        <f t="shared" si="0"/>
        <v>-8.23</v>
      </c>
      <c r="E37" s="57"/>
    </row>
    <row r="38" s="77" customFormat="1" ht="21.75" customHeight="1" spans="1:5">
      <c r="A38" s="93" t="s">
        <v>411</v>
      </c>
      <c r="B38" s="57">
        <f>SUM(B39:B43)</f>
        <v>54465.05</v>
      </c>
      <c r="C38" s="57">
        <f>SUM(C39:C43)</f>
        <v>53741.6</v>
      </c>
      <c r="D38" s="57">
        <f t="shared" si="0"/>
        <v>-723.450000000004</v>
      </c>
      <c r="E38" s="57"/>
    </row>
    <row r="39" s="77" customFormat="1" ht="21.75" customHeight="1" spans="1:5">
      <c r="A39" s="93" t="s">
        <v>412</v>
      </c>
      <c r="B39" s="95">
        <v>28371.05</v>
      </c>
      <c r="C39" s="95">
        <v>27050</v>
      </c>
      <c r="D39" s="57">
        <f t="shared" si="0"/>
        <v>-1321.05</v>
      </c>
      <c r="E39" s="57"/>
    </row>
    <row r="40" s="77" customFormat="1" ht="21.75" customHeight="1" spans="1:5">
      <c r="A40" s="93" t="s">
        <v>396</v>
      </c>
      <c r="B40" s="95">
        <v>2190</v>
      </c>
      <c r="C40" s="95">
        <v>2140</v>
      </c>
      <c r="D40" s="57">
        <f t="shared" si="0"/>
        <v>-50</v>
      </c>
      <c r="E40" s="57"/>
    </row>
    <row r="41" s="77" customFormat="1" ht="21.75" customHeight="1" spans="1:5">
      <c r="A41" s="93" t="s">
        <v>397</v>
      </c>
      <c r="B41" s="95">
        <v>23089</v>
      </c>
      <c r="C41" s="95">
        <v>23743</v>
      </c>
      <c r="D41" s="57">
        <f t="shared" si="0"/>
        <v>654</v>
      </c>
      <c r="E41" s="57"/>
    </row>
    <row r="42" s="77" customFormat="1" ht="21.75" customHeight="1" spans="1:5">
      <c r="A42" s="93" t="s">
        <v>398</v>
      </c>
      <c r="B42" s="95">
        <v>15</v>
      </c>
      <c r="C42" s="95">
        <v>8.6</v>
      </c>
      <c r="D42" s="57">
        <f t="shared" si="0"/>
        <v>-6.4</v>
      </c>
      <c r="E42" s="57"/>
    </row>
    <row r="43" s="77" customFormat="1" ht="21.75" customHeight="1" spans="1:5">
      <c r="A43" s="93" t="s">
        <v>399</v>
      </c>
      <c r="B43" s="95">
        <v>800</v>
      </c>
      <c r="C43" s="95">
        <v>800</v>
      </c>
      <c r="D43" s="57">
        <f t="shared" si="0"/>
        <v>0</v>
      </c>
      <c r="E43" s="57"/>
    </row>
    <row r="44" s="77" customFormat="1" ht="21.75" customHeight="1" spans="1:5">
      <c r="A44" s="93" t="s">
        <v>413</v>
      </c>
      <c r="B44" s="57">
        <f>SUM(B45:B47)</f>
        <v>0</v>
      </c>
      <c r="C44" s="57">
        <f>SUM(C45:C47)</f>
        <v>0</v>
      </c>
      <c r="D44" s="57">
        <f t="shared" si="0"/>
        <v>0</v>
      </c>
      <c r="E44" s="57"/>
    </row>
    <row r="45" s="77" customFormat="1" ht="21.75" customHeight="1" spans="1:5">
      <c r="A45" s="93" t="s">
        <v>406</v>
      </c>
      <c r="B45" s="57"/>
      <c r="C45" s="57"/>
      <c r="D45" s="57">
        <f t="shared" si="0"/>
        <v>0</v>
      </c>
      <c r="E45" s="57"/>
    </row>
    <row r="46" s="77" customFormat="1" ht="21.75" customHeight="1" spans="1:5">
      <c r="A46" s="93" t="s">
        <v>396</v>
      </c>
      <c r="B46" s="57"/>
      <c r="C46" s="57"/>
      <c r="D46" s="57">
        <f t="shared" si="0"/>
        <v>0</v>
      </c>
      <c r="E46" s="57"/>
    </row>
    <row r="47" s="77" customFormat="1" ht="21.75" customHeight="1" spans="1:5">
      <c r="A47" s="93" t="s">
        <v>407</v>
      </c>
      <c r="B47" s="57"/>
      <c r="C47" s="57"/>
      <c r="D47" s="57">
        <f t="shared" si="0"/>
        <v>0</v>
      </c>
      <c r="E47" s="57"/>
    </row>
    <row r="48" s="78" customFormat="1" ht="21.75" customHeight="1" spans="1:5">
      <c r="A48" s="91" t="s">
        <v>414</v>
      </c>
      <c r="B48" s="92">
        <f>B49+B53+B57</f>
        <v>81895.44</v>
      </c>
      <c r="C48" s="92">
        <f>C49+C53+C57</f>
        <v>82723.77</v>
      </c>
      <c r="D48" s="67">
        <f t="shared" si="0"/>
        <v>828.330000000002</v>
      </c>
      <c r="E48" s="67"/>
    </row>
    <row r="49" s="77" customFormat="1" ht="21.75" customHeight="1" spans="1:5">
      <c r="A49" s="93" t="s">
        <v>415</v>
      </c>
      <c r="B49" s="57">
        <f>SUM(B50:B52)</f>
        <v>27807</v>
      </c>
      <c r="C49" s="57">
        <f>SUM(C50:C52)</f>
        <v>28497.77</v>
      </c>
      <c r="D49" s="57">
        <f t="shared" si="0"/>
        <v>690.77</v>
      </c>
      <c r="E49" s="57"/>
    </row>
    <row r="50" s="77" customFormat="1" ht="21.75" customHeight="1" spans="1:5">
      <c r="A50" s="93" t="s">
        <v>416</v>
      </c>
      <c r="B50" s="95">
        <v>27773</v>
      </c>
      <c r="C50" s="95">
        <v>28476</v>
      </c>
      <c r="D50" s="57">
        <f t="shared" si="0"/>
        <v>703</v>
      </c>
      <c r="E50" s="57"/>
    </row>
    <row r="51" s="77" customFormat="1" ht="21.75" customHeight="1" spans="1:5">
      <c r="A51" s="93" t="s">
        <v>417</v>
      </c>
      <c r="B51" s="95">
        <v>22</v>
      </c>
      <c r="C51" s="95">
        <v>11.97</v>
      </c>
      <c r="D51" s="57">
        <f t="shared" si="0"/>
        <v>-10.03</v>
      </c>
      <c r="E51" s="57"/>
    </row>
    <row r="52" s="77" customFormat="1" ht="21.75" customHeight="1" spans="1:5">
      <c r="A52" s="93" t="s">
        <v>418</v>
      </c>
      <c r="B52" s="95">
        <v>12</v>
      </c>
      <c r="C52" s="95">
        <v>9.8</v>
      </c>
      <c r="D52" s="57">
        <f t="shared" si="0"/>
        <v>-2.2</v>
      </c>
      <c r="E52" s="57"/>
    </row>
    <row r="53" s="77" customFormat="1" ht="21.75" customHeight="1" spans="1:5">
      <c r="A53" s="93" t="s">
        <v>419</v>
      </c>
      <c r="B53" s="57">
        <f>SUM(B54:B56)</f>
        <v>54088.44</v>
      </c>
      <c r="C53" s="57">
        <f>SUM(C54:C56)</f>
        <v>54226</v>
      </c>
      <c r="D53" s="57">
        <f t="shared" si="0"/>
        <v>137.559999999998</v>
      </c>
      <c r="E53" s="57"/>
    </row>
    <row r="54" s="77" customFormat="1" ht="21.75" customHeight="1" spans="1:5">
      <c r="A54" s="93" t="s">
        <v>416</v>
      </c>
      <c r="B54" s="95">
        <v>54008.44</v>
      </c>
      <c r="C54" s="95">
        <v>54080</v>
      </c>
      <c r="D54" s="57">
        <f t="shared" si="0"/>
        <v>71.5599999999977</v>
      </c>
      <c r="E54" s="57"/>
    </row>
    <row r="55" s="77" customFormat="1" ht="21.75" customHeight="1" spans="1:5">
      <c r="A55" s="93" t="s">
        <v>417</v>
      </c>
      <c r="B55" s="95">
        <v>55</v>
      </c>
      <c r="C55" s="95">
        <v>100</v>
      </c>
      <c r="D55" s="57">
        <f t="shared" si="0"/>
        <v>45</v>
      </c>
      <c r="E55" s="57"/>
    </row>
    <row r="56" s="77" customFormat="1" ht="21.75" customHeight="1" spans="1:5">
      <c r="A56" s="93" t="s">
        <v>418</v>
      </c>
      <c r="B56" s="95">
        <v>25</v>
      </c>
      <c r="C56" s="95">
        <v>46</v>
      </c>
      <c r="D56" s="57">
        <f t="shared" si="0"/>
        <v>21</v>
      </c>
      <c r="E56" s="57"/>
    </row>
    <row r="57" s="77" customFormat="1" ht="21.75" customHeight="1" spans="1:5">
      <c r="A57" s="93" t="s">
        <v>420</v>
      </c>
      <c r="B57" s="57">
        <f>SUM(B58:B59)</f>
        <v>0</v>
      </c>
      <c r="C57" s="57">
        <f>SUM(C58:C59)</f>
        <v>0</v>
      </c>
      <c r="D57" s="57">
        <f t="shared" si="0"/>
        <v>0</v>
      </c>
      <c r="E57" s="57"/>
    </row>
    <row r="58" s="77" customFormat="1" ht="21.75" customHeight="1" spans="1:5">
      <c r="A58" s="93" t="s">
        <v>421</v>
      </c>
      <c r="B58" s="57"/>
      <c r="C58" s="57"/>
      <c r="D58" s="57">
        <f t="shared" si="0"/>
        <v>0</v>
      </c>
      <c r="E58" s="57"/>
    </row>
    <row r="59" s="77" customFormat="1" ht="21.75" customHeight="1" spans="1:5">
      <c r="A59" s="93" t="s">
        <v>422</v>
      </c>
      <c r="B59" s="57"/>
      <c r="C59" s="57"/>
      <c r="D59" s="57">
        <f t="shared" si="0"/>
        <v>0</v>
      </c>
      <c r="E59" s="57"/>
    </row>
    <row r="60" s="78" customFormat="1" ht="21.75" customHeight="1" spans="1:5">
      <c r="A60" s="91" t="s">
        <v>423</v>
      </c>
      <c r="B60" s="67">
        <f>SUM(B61:B63)</f>
        <v>8858.50999999999</v>
      </c>
      <c r="C60" s="67">
        <f>SUM(C61:C63)</f>
        <v>9675.25999999999</v>
      </c>
      <c r="D60" s="67">
        <f t="shared" si="0"/>
        <v>816.75</v>
      </c>
      <c r="E60" s="67"/>
    </row>
    <row r="61" s="77" customFormat="1" ht="21.75" customHeight="1" spans="1:5">
      <c r="A61" s="93" t="s">
        <v>424</v>
      </c>
      <c r="B61" s="95">
        <f>B31-B49</f>
        <v>8481.89999999999</v>
      </c>
      <c r="C61" s="95">
        <f>C31-C49</f>
        <v>10159.66</v>
      </c>
      <c r="D61" s="57">
        <f t="shared" si="0"/>
        <v>1677.76000000001</v>
      </c>
      <c r="E61" s="57"/>
    </row>
    <row r="62" s="77" customFormat="1" ht="21.75" customHeight="1" spans="1:5">
      <c r="A62" s="93" t="s">
        <v>425</v>
      </c>
      <c r="B62" s="95">
        <f>B38-B53</f>
        <v>376.610000000001</v>
      </c>
      <c r="C62" s="95">
        <f>C38-C53</f>
        <v>-484.400000000001</v>
      </c>
      <c r="D62" s="57">
        <f t="shared" si="0"/>
        <v>-861.010000000002</v>
      </c>
      <c r="E62" s="57"/>
    </row>
    <row r="63" s="77" customFormat="1" ht="21.75" customHeight="1" spans="1:5">
      <c r="A63" s="93" t="s">
        <v>426</v>
      </c>
      <c r="B63" s="57">
        <f>B44-B57</f>
        <v>0</v>
      </c>
      <c r="C63" s="57"/>
      <c r="D63" s="57">
        <f t="shared" si="0"/>
        <v>0</v>
      </c>
      <c r="E63" s="57"/>
    </row>
    <row r="64" s="78" customFormat="1" ht="21.75" customHeight="1" spans="1:5">
      <c r="A64" s="91" t="s">
        <v>427</v>
      </c>
      <c r="B64" s="67">
        <f>SUM(B65:B67)</f>
        <v>133941.33</v>
      </c>
      <c r="C64" s="67">
        <f>SUM(C65:C67)</f>
        <v>133941.33</v>
      </c>
      <c r="D64" s="67">
        <f t="shared" si="0"/>
        <v>0</v>
      </c>
      <c r="E64" s="67"/>
    </row>
    <row r="65" s="77" customFormat="1" ht="21.75" customHeight="1" spans="1:5">
      <c r="A65" s="93" t="s">
        <v>428</v>
      </c>
      <c r="B65" s="95">
        <v>64462.84</v>
      </c>
      <c r="C65" s="95">
        <v>64462.84</v>
      </c>
      <c r="D65" s="57"/>
      <c r="E65" s="57"/>
    </row>
    <row r="66" s="77" customFormat="1" ht="21.75" customHeight="1" spans="1:5">
      <c r="A66" s="93" t="s">
        <v>429</v>
      </c>
      <c r="B66" s="95">
        <v>69478.49</v>
      </c>
      <c r="C66" s="95">
        <v>69478.49</v>
      </c>
      <c r="D66" s="57"/>
      <c r="E66" s="57"/>
    </row>
    <row r="67" s="77" customFormat="1" ht="21.75" customHeight="1" spans="1:5">
      <c r="A67" s="93" t="s">
        <v>430</v>
      </c>
      <c r="B67" s="57"/>
      <c r="C67" s="57"/>
      <c r="D67" s="57">
        <f t="shared" ref="D67:D71" si="1">C67-B67</f>
        <v>0</v>
      </c>
      <c r="E67" s="57"/>
    </row>
    <row r="68" s="78" customFormat="1" ht="21.75" customHeight="1" spans="1:5">
      <c r="A68" s="91" t="s">
        <v>431</v>
      </c>
      <c r="B68" s="67">
        <f>SUM(B69:B71)</f>
        <v>142799.84</v>
      </c>
      <c r="C68" s="67">
        <f>SUM(C69:C71)</f>
        <v>143616.59</v>
      </c>
      <c r="D68" s="67">
        <f t="shared" si="1"/>
        <v>816.75</v>
      </c>
      <c r="E68" s="67"/>
    </row>
    <row r="69" s="77" customFormat="1" ht="21.75" customHeight="1" spans="1:5">
      <c r="A69" s="93" t="s">
        <v>428</v>
      </c>
      <c r="B69" s="57">
        <f>B61+B65</f>
        <v>72944.74</v>
      </c>
      <c r="C69" s="57">
        <f>C61+C65</f>
        <v>74622.5</v>
      </c>
      <c r="D69" s="57">
        <f t="shared" si="1"/>
        <v>1677.75999999999</v>
      </c>
      <c r="E69" s="57"/>
    </row>
    <row r="70" s="77" customFormat="1" ht="21.75" customHeight="1" spans="1:5">
      <c r="A70" s="93" t="s">
        <v>429</v>
      </c>
      <c r="B70" s="57">
        <f>B62+B66</f>
        <v>69855.1</v>
      </c>
      <c r="C70" s="57">
        <f>C62+C66</f>
        <v>68994.09</v>
      </c>
      <c r="D70" s="57">
        <f t="shared" si="1"/>
        <v>-861.010000000009</v>
      </c>
      <c r="E70" s="57"/>
    </row>
    <row r="71" s="77" customFormat="1" ht="21.75" customHeight="1" spans="1:5">
      <c r="A71" s="93" t="s">
        <v>430</v>
      </c>
      <c r="B71" s="57"/>
      <c r="C71" s="57"/>
      <c r="D71" s="57">
        <f t="shared" si="1"/>
        <v>0</v>
      </c>
      <c r="E71" s="57"/>
    </row>
    <row r="72" s="79" customFormat="1" ht="13.5" spans="2:5">
      <c r="B72" s="96"/>
      <c r="C72" s="96"/>
      <c r="D72" s="96"/>
      <c r="E72" s="96"/>
    </row>
    <row r="73" s="79" customFormat="1" ht="13.5" spans="2:5">
      <c r="B73" s="96"/>
      <c r="C73" s="96"/>
      <c r="D73" s="96"/>
      <c r="E73" s="96"/>
    </row>
    <row r="74" s="79" customFormat="1" ht="13.5" spans="2:5">
      <c r="B74" s="96"/>
      <c r="C74" s="96"/>
      <c r="D74" s="96"/>
      <c r="E74" s="96"/>
    </row>
    <row r="75" s="79" customFormat="1" ht="13.5" spans="2:5">
      <c r="B75" s="96"/>
      <c r="C75" s="96"/>
      <c r="D75" s="96"/>
      <c r="E75" s="96"/>
    </row>
    <row r="76" s="79" customFormat="1" ht="13.5" spans="2:5">
      <c r="B76" s="96"/>
      <c r="C76" s="96"/>
      <c r="D76" s="96"/>
      <c r="E76" s="96"/>
    </row>
    <row r="77" s="79" customFormat="1" ht="13.5" spans="2:5">
      <c r="B77" s="96"/>
      <c r="C77" s="96"/>
      <c r="D77" s="96"/>
      <c r="E77" s="96"/>
    </row>
    <row r="78" s="79" customFormat="1" ht="13.5" spans="2:5">
      <c r="B78" s="96"/>
      <c r="C78" s="96"/>
      <c r="D78" s="96"/>
      <c r="E78" s="96"/>
    </row>
    <row r="79" s="79" customFormat="1" ht="13.5" spans="2:5">
      <c r="B79" s="96"/>
      <c r="C79" s="96"/>
      <c r="D79" s="96"/>
      <c r="E79" s="96"/>
    </row>
    <row r="80" s="79" customFormat="1" ht="13.5" spans="2:5">
      <c r="B80" s="96"/>
      <c r="C80" s="96"/>
      <c r="D80" s="96"/>
      <c r="E80" s="96"/>
    </row>
    <row r="81" s="79" customFormat="1" ht="13.5" spans="2:5">
      <c r="B81" s="96"/>
      <c r="C81" s="96"/>
      <c r="D81" s="96"/>
      <c r="E81" s="96"/>
    </row>
    <row r="82" s="79" customFormat="1" ht="13.5" spans="2:5">
      <c r="B82" s="96"/>
      <c r="C82" s="96"/>
      <c r="D82" s="96"/>
      <c r="E82" s="96"/>
    </row>
    <row r="83" s="79" customFormat="1" ht="13.5" spans="2:5">
      <c r="B83" s="96"/>
      <c r="C83" s="96"/>
      <c r="D83" s="96"/>
      <c r="E83" s="96"/>
    </row>
    <row r="84" s="79" customFormat="1" ht="13.5" spans="2:5">
      <c r="B84" s="96"/>
      <c r="C84" s="96"/>
      <c r="D84" s="96"/>
      <c r="E84" s="96"/>
    </row>
    <row r="85" s="79" customFormat="1" ht="13.5" spans="2:5">
      <c r="B85" s="96"/>
      <c r="C85" s="96"/>
      <c r="D85" s="96"/>
      <c r="E85" s="96"/>
    </row>
    <row r="86" s="80" customFormat="1" spans="1:5">
      <c r="A86" s="77"/>
      <c r="B86" s="81"/>
      <c r="C86" s="81"/>
      <c r="D86" s="81"/>
      <c r="E86" s="81"/>
    </row>
    <row r="87" s="80" customFormat="1" spans="1:5">
      <c r="A87" s="77"/>
      <c r="B87" s="81"/>
      <c r="C87" s="81"/>
      <c r="D87" s="81"/>
      <c r="E87" s="81"/>
    </row>
    <row r="88" s="80" customFormat="1" spans="1:5">
      <c r="A88" s="77"/>
      <c r="B88" s="81"/>
      <c r="C88" s="81"/>
      <c r="D88" s="81"/>
      <c r="E88" s="81"/>
    </row>
    <row r="89" s="80" customFormat="1" spans="1:5">
      <c r="A89" s="77"/>
      <c r="B89" s="81"/>
      <c r="C89" s="81"/>
      <c r="D89" s="81"/>
      <c r="E89" s="81"/>
    </row>
    <row r="90" s="80" customFormat="1" spans="1:5">
      <c r="A90" s="77"/>
      <c r="B90" s="81"/>
      <c r="C90" s="81"/>
      <c r="D90" s="81"/>
      <c r="E90" s="81"/>
    </row>
    <row r="91" s="80" customFormat="1" spans="1:5">
      <c r="A91" s="77"/>
      <c r="B91" s="81"/>
      <c r="C91" s="81"/>
      <c r="D91" s="81"/>
      <c r="E91" s="81"/>
    </row>
    <row r="92" s="80" customFormat="1" spans="1:5">
      <c r="A92" s="77"/>
      <c r="B92" s="81"/>
      <c r="C92" s="81"/>
      <c r="D92" s="81"/>
      <c r="E92" s="81"/>
    </row>
    <row r="93" s="80" customFormat="1" spans="1:5">
      <c r="A93" s="77"/>
      <c r="B93" s="81"/>
      <c r="C93" s="81"/>
      <c r="D93" s="81"/>
      <c r="E93" s="81"/>
    </row>
    <row r="94" s="80" customFormat="1" spans="1:5">
      <c r="A94" s="77"/>
      <c r="B94" s="81"/>
      <c r="C94" s="81"/>
      <c r="D94" s="81"/>
      <c r="E94" s="81"/>
    </row>
    <row r="95" s="80" customFormat="1" spans="1:5">
      <c r="A95" s="77"/>
      <c r="B95" s="81"/>
      <c r="C95" s="81"/>
      <c r="D95" s="81"/>
      <c r="E95" s="81"/>
    </row>
    <row r="96" s="80" customFormat="1" spans="1:5">
      <c r="A96" s="77"/>
      <c r="B96" s="81"/>
      <c r="C96" s="81"/>
      <c r="D96" s="81"/>
      <c r="E96" s="81"/>
    </row>
    <row r="97" s="80" customFormat="1" spans="1:5">
      <c r="A97" s="77"/>
      <c r="B97" s="81"/>
      <c r="C97" s="81"/>
      <c r="D97" s="81"/>
      <c r="E97" s="81"/>
    </row>
    <row r="98" s="80" customFormat="1" spans="1:5">
      <c r="A98" s="77"/>
      <c r="B98" s="81"/>
      <c r="C98" s="81"/>
      <c r="D98" s="81"/>
      <c r="E98" s="81"/>
    </row>
    <row r="99" s="80" customFormat="1" spans="1:5">
      <c r="A99" s="77"/>
      <c r="B99" s="81"/>
      <c r="C99" s="81"/>
      <c r="D99" s="81"/>
      <c r="E99" s="81"/>
    </row>
    <row r="100" s="80" customFormat="1" spans="1:5">
      <c r="A100" s="77"/>
      <c r="B100" s="81"/>
      <c r="C100" s="81"/>
      <c r="D100" s="81"/>
      <c r="E100" s="81"/>
    </row>
    <row r="101" s="80" customFormat="1" spans="1:5">
      <c r="A101" s="77"/>
      <c r="B101" s="81"/>
      <c r="C101" s="81"/>
      <c r="D101" s="81"/>
      <c r="E101" s="81"/>
    </row>
    <row r="102" s="80" customFormat="1" spans="1:5">
      <c r="A102" s="77"/>
      <c r="B102" s="81"/>
      <c r="C102" s="81"/>
      <c r="D102" s="81"/>
      <c r="E102" s="81"/>
    </row>
    <row r="103" s="80" customFormat="1" spans="1:5">
      <c r="A103" s="77"/>
      <c r="B103" s="81"/>
      <c r="C103" s="81"/>
      <c r="D103" s="81"/>
      <c r="E103" s="81"/>
    </row>
    <row r="104" s="80" customFormat="1" spans="1:5">
      <c r="A104" s="77"/>
      <c r="B104" s="81"/>
      <c r="C104" s="81"/>
      <c r="D104" s="81"/>
      <c r="E104" s="81"/>
    </row>
    <row r="105" s="80" customFormat="1" spans="1:5">
      <c r="A105" s="77"/>
      <c r="B105" s="81"/>
      <c r="C105" s="81"/>
      <c r="D105" s="81"/>
      <c r="E105" s="81"/>
    </row>
    <row r="106" s="80" customFormat="1" spans="1:5">
      <c r="A106" s="77"/>
      <c r="B106" s="81"/>
      <c r="C106" s="81"/>
      <c r="D106" s="81"/>
      <c r="E106" s="81"/>
    </row>
    <row r="107" s="80" customFormat="1" spans="1:5">
      <c r="A107" s="77"/>
      <c r="B107" s="81"/>
      <c r="C107" s="81"/>
      <c r="D107" s="81"/>
      <c r="E107" s="81"/>
    </row>
    <row r="108" s="80" customFormat="1" spans="1:5">
      <c r="A108" s="77"/>
      <c r="B108" s="81"/>
      <c r="C108" s="81"/>
      <c r="D108" s="81"/>
      <c r="E108" s="81"/>
    </row>
    <row r="109" s="80" customFormat="1" spans="1:5">
      <c r="A109" s="77"/>
      <c r="B109" s="81"/>
      <c r="C109" s="81"/>
      <c r="D109" s="81"/>
      <c r="E109" s="81"/>
    </row>
    <row r="110" s="80" customFormat="1" spans="1:5">
      <c r="A110" s="77"/>
      <c r="B110" s="81"/>
      <c r="C110" s="81"/>
      <c r="D110" s="81"/>
      <c r="E110" s="81"/>
    </row>
    <row r="111" s="80" customFormat="1" spans="1:5">
      <c r="A111" s="77"/>
      <c r="B111" s="81"/>
      <c r="C111" s="81"/>
      <c r="D111" s="81"/>
      <c r="E111" s="81"/>
    </row>
    <row r="112" s="80" customFormat="1" spans="1:5">
      <c r="A112" s="77"/>
      <c r="B112" s="81"/>
      <c r="C112" s="81"/>
      <c r="D112" s="81"/>
      <c r="E112" s="81"/>
    </row>
    <row r="113" s="80" customFormat="1" spans="1:5">
      <c r="A113" s="77"/>
      <c r="B113" s="81"/>
      <c r="C113" s="81"/>
      <c r="D113" s="81"/>
      <c r="E113" s="81"/>
    </row>
    <row r="114" s="80" customFormat="1" spans="1:5">
      <c r="A114" s="77"/>
      <c r="B114" s="81"/>
      <c r="C114" s="81"/>
      <c r="D114" s="81"/>
      <c r="E114" s="81"/>
    </row>
    <row r="115" s="80" customFormat="1" spans="1:5">
      <c r="A115" s="77"/>
      <c r="B115" s="81"/>
      <c r="C115" s="81"/>
      <c r="D115" s="81"/>
      <c r="E115" s="81"/>
    </row>
    <row r="116" s="80" customFormat="1" spans="1:5">
      <c r="A116" s="77"/>
      <c r="B116" s="81"/>
      <c r="C116" s="81"/>
      <c r="D116" s="81"/>
      <c r="E116" s="81"/>
    </row>
    <row r="117" s="80" customFormat="1" spans="1:5">
      <c r="A117" s="77"/>
      <c r="B117" s="81"/>
      <c r="C117" s="81"/>
      <c r="D117" s="81"/>
      <c r="E117" s="81"/>
    </row>
    <row r="118" s="80" customFormat="1" spans="1:5">
      <c r="A118" s="77"/>
      <c r="B118" s="81"/>
      <c r="C118" s="81"/>
      <c r="D118" s="81"/>
      <c r="E118" s="81"/>
    </row>
    <row r="119" s="80" customFormat="1" spans="1:5">
      <c r="A119" s="77"/>
      <c r="B119" s="81"/>
      <c r="C119" s="81"/>
      <c r="D119" s="81"/>
      <c r="E119" s="81"/>
    </row>
    <row r="120" s="80" customFormat="1" spans="1:5">
      <c r="A120" s="77"/>
      <c r="B120" s="81"/>
      <c r="C120" s="81"/>
      <c r="D120" s="81"/>
      <c r="E120" s="81"/>
    </row>
    <row r="121" s="80" customFormat="1" spans="1:5">
      <c r="A121" s="77"/>
      <c r="B121" s="81"/>
      <c r="C121" s="81"/>
      <c r="D121" s="81"/>
      <c r="E121" s="81"/>
    </row>
    <row r="122" s="80" customFormat="1" spans="1:5">
      <c r="A122" s="77"/>
      <c r="B122" s="81"/>
      <c r="C122" s="81"/>
      <c r="D122" s="81"/>
      <c r="E122" s="81"/>
    </row>
    <row r="123" s="80" customFormat="1" spans="1:5">
      <c r="A123" s="77"/>
      <c r="B123" s="81"/>
      <c r="C123" s="81"/>
      <c r="D123" s="81"/>
      <c r="E123" s="81"/>
    </row>
    <row r="124" s="80" customFormat="1" spans="1:5">
      <c r="A124" s="77"/>
      <c r="B124" s="81"/>
      <c r="C124" s="81"/>
      <c r="D124" s="81"/>
      <c r="E124" s="81"/>
    </row>
    <row r="125" s="80" customFormat="1" spans="1:5">
      <c r="A125" s="77"/>
      <c r="B125" s="81"/>
      <c r="C125" s="81"/>
      <c r="D125" s="81"/>
      <c r="E125" s="81"/>
    </row>
    <row r="126" s="80" customFormat="1" spans="1:5">
      <c r="A126" s="77"/>
      <c r="B126" s="81"/>
      <c r="C126" s="81"/>
      <c r="D126" s="81"/>
      <c r="E126" s="81"/>
    </row>
    <row r="127" s="80" customFormat="1" spans="1:5">
      <c r="A127" s="77"/>
      <c r="B127" s="81"/>
      <c r="C127" s="81"/>
      <c r="D127" s="81"/>
      <c r="E127" s="81"/>
    </row>
  </sheetData>
  <mergeCells count="6">
    <mergeCell ref="A1:E1"/>
    <mergeCell ref="A2:E2"/>
    <mergeCell ref="C3:D3"/>
    <mergeCell ref="A3:A4"/>
    <mergeCell ref="B3:B4"/>
    <mergeCell ref="E3:E4"/>
  </mergeCells>
  <printOptions horizontalCentered="1"/>
  <pageMargins left="0.393055555555556" right="0.393055555555556" top="0.550694444444444" bottom="0.629861111111111" header="0.511805555555556" footer="0.314583333333333"/>
  <pageSetup paperSize="9" firstPageNumber="21" orientation="landscape" useFirstPageNumber="1" horizontalDpi="600"/>
  <headerFooter>
    <oddFooter>&amp;C&amp;P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11"/>
  <sheetViews>
    <sheetView showZeros="0" workbookViewId="0">
      <pane ySplit="4" topLeftCell="A5" activePane="bottomLeft" state="frozen"/>
      <selection/>
      <selection pane="bottomLeft" activeCell="I25" sqref="I25"/>
    </sheetView>
  </sheetViews>
  <sheetFormatPr defaultColWidth="9" defaultRowHeight="14.25"/>
  <cols>
    <col min="1" max="1" width="51.5" style="43" customWidth="1"/>
    <col min="2" max="2" width="16.875" style="44" customWidth="1"/>
    <col min="3" max="3" width="15.875" style="44" customWidth="1"/>
    <col min="4" max="4" width="16.5" style="45" customWidth="1"/>
    <col min="5" max="5" width="19.125" style="46" customWidth="1"/>
    <col min="6" max="16384" width="9" style="43"/>
  </cols>
  <sheetData>
    <row r="1" ht="30" customHeight="1" spans="1:10">
      <c r="A1" s="47" t="s">
        <v>432</v>
      </c>
      <c r="B1" s="47"/>
      <c r="C1" s="47"/>
      <c r="D1" s="47"/>
      <c r="E1" s="47"/>
      <c r="F1" s="42"/>
      <c r="G1" s="42"/>
      <c r="H1" s="42"/>
      <c r="I1" s="42"/>
      <c r="J1" s="42"/>
    </row>
    <row r="2" ht="21" customHeight="1" spans="1:10">
      <c r="A2" s="48"/>
      <c r="B2" s="48"/>
      <c r="C2" s="48"/>
      <c r="D2" s="48"/>
      <c r="E2" s="49" t="s">
        <v>20</v>
      </c>
      <c r="F2" s="42"/>
      <c r="G2" s="42"/>
      <c r="H2" s="42"/>
      <c r="I2" s="42"/>
      <c r="J2" s="42"/>
    </row>
    <row r="3" ht="24" customHeight="1" spans="1:10">
      <c r="A3" s="50" t="s">
        <v>433</v>
      </c>
      <c r="B3" s="51" t="s">
        <v>391</v>
      </c>
      <c r="C3" s="52" t="s">
        <v>392</v>
      </c>
      <c r="D3" s="52"/>
      <c r="E3" s="53" t="s">
        <v>434</v>
      </c>
      <c r="F3" s="42"/>
      <c r="G3" s="42"/>
      <c r="H3" s="42"/>
      <c r="I3" s="42"/>
      <c r="J3" s="42"/>
    </row>
    <row r="4" ht="24" customHeight="1" spans="1:10">
      <c r="A4" s="50"/>
      <c r="B4" s="54"/>
      <c r="C4" s="55" t="s">
        <v>23</v>
      </c>
      <c r="D4" s="55" t="s">
        <v>435</v>
      </c>
      <c r="E4" s="53"/>
      <c r="F4" s="42"/>
      <c r="G4" s="42"/>
      <c r="H4" s="42"/>
      <c r="I4" s="42"/>
      <c r="J4" s="42"/>
    </row>
    <row r="5" s="41" customFormat="1" ht="21" customHeight="1" spans="1:5">
      <c r="A5" s="56" t="s">
        <v>436</v>
      </c>
      <c r="B5" s="57"/>
      <c r="C5" s="57"/>
      <c r="D5" s="58"/>
      <c r="E5" s="59"/>
    </row>
    <row r="6" ht="21" customHeight="1" spans="1:10">
      <c r="A6" s="56" t="s">
        <v>437</v>
      </c>
      <c r="B6" s="57"/>
      <c r="C6" s="57"/>
      <c r="D6" s="58"/>
      <c r="E6" s="60"/>
      <c r="F6" s="42"/>
      <c r="G6" s="42"/>
      <c r="H6" s="42"/>
      <c r="I6" s="42"/>
      <c r="J6" s="42"/>
    </row>
    <row r="7" ht="21" hidden="1" customHeight="1" spans="1:10">
      <c r="A7" s="56" t="s">
        <v>438</v>
      </c>
      <c r="B7" s="57"/>
      <c r="C7" s="57"/>
      <c r="D7" s="58"/>
      <c r="E7" s="60"/>
      <c r="F7" s="42"/>
      <c r="G7" s="42"/>
      <c r="H7" s="42"/>
      <c r="I7" s="42"/>
      <c r="J7" s="42"/>
    </row>
    <row r="8" ht="21" hidden="1" customHeight="1" spans="1:10">
      <c r="A8" s="56" t="s">
        <v>439</v>
      </c>
      <c r="B8" s="57"/>
      <c r="C8" s="57"/>
      <c r="D8" s="58"/>
      <c r="E8" s="61"/>
      <c r="F8" s="42"/>
      <c r="G8" s="42"/>
      <c r="H8" s="42"/>
      <c r="I8" s="42"/>
      <c r="J8" s="42"/>
    </row>
    <row r="9" ht="21" hidden="1" customHeight="1" spans="1:10">
      <c r="A9" s="56" t="s">
        <v>440</v>
      </c>
      <c r="B9" s="57"/>
      <c r="C9" s="57"/>
      <c r="D9" s="58"/>
      <c r="E9" s="60"/>
      <c r="F9" s="42"/>
      <c r="G9" s="42"/>
      <c r="H9" s="42"/>
      <c r="I9" s="42"/>
      <c r="J9" s="42"/>
    </row>
    <row r="10" ht="21" hidden="1" customHeight="1" spans="1:10">
      <c r="A10" s="62" t="s">
        <v>441</v>
      </c>
      <c r="B10" s="57"/>
      <c r="C10" s="57"/>
      <c r="D10" s="58"/>
      <c r="E10" s="63"/>
      <c r="F10" s="42"/>
      <c r="G10" s="42"/>
      <c r="H10" s="42"/>
      <c r="I10" s="42"/>
      <c r="J10" s="42"/>
    </row>
    <row r="11" s="41" customFormat="1" ht="21" customHeight="1" spans="1:5">
      <c r="A11" s="56" t="s">
        <v>442</v>
      </c>
      <c r="B11" s="57">
        <f>SUM(B12:B13)</f>
        <v>0</v>
      </c>
      <c r="C11" s="57">
        <f>SUM(C12:C13)</f>
        <v>0</v>
      </c>
      <c r="D11" s="64">
        <f>C11-B11</f>
        <v>0</v>
      </c>
      <c r="E11" s="65"/>
    </row>
    <row r="12" ht="21" customHeight="1" spans="1:10">
      <c r="A12" s="62" t="s">
        <v>443</v>
      </c>
      <c r="B12" s="57"/>
      <c r="C12" s="57"/>
      <c r="D12" s="64"/>
      <c r="E12" s="63"/>
      <c r="F12" s="42"/>
      <c r="G12" s="42"/>
      <c r="H12" s="42"/>
      <c r="I12" s="42"/>
      <c r="J12" s="42"/>
    </row>
    <row r="13" ht="21" customHeight="1" spans="1:10">
      <c r="A13" s="62" t="s">
        <v>444</v>
      </c>
      <c r="B13" s="57"/>
      <c r="C13" s="57"/>
      <c r="D13" s="64">
        <f>C13-B13</f>
        <v>0</v>
      </c>
      <c r="E13" s="63"/>
      <c r="F13" s="42"/>
      <c r="G13" s="42"/>
      <c r="H13" s="42"/>
      <c r="I13" s="42"/>
      <c r="J13" s="42"/>
    </row>
    <row r="14" s="41" customFormat="1" ht="21" customHeight="1" spans="1:5">
      <c r="A14" s="56" t="s">
        <v>445</v>
      </c>
      <c r="B14" s="57"/>
      <c r="C14" s="57"/>
      <c r="D14" s="64"/>
      <c r="E14" s="65"/>
    </row>
    <row r="15" ht="21" customHeight="1" spans="1:10">
      <c r="A15" s="56" t="s">
        <v>446</v>
      </c>
      <c r="B15" s="57"/>
      <c r="C15" s="57"/>
      <c r="D15" s="64"/>
      <c r="E15" s="63"/>
      <c r="F15" s="42"/>
      <c r="G15" s="42"/>
      <c r="H15" s="42"/>
      <c r="I15" s="42"/>
      <c r="J15" s="42"/>
    </row>
    <row r="16" ht="21" customHeight="1" spans="1:10">
      <c r="A16" s="56" t="s">
        <v>447</v>
      </c>
      <c r="B16" s="57"/>
      <c r="C16" s="57"/>
      <c r="D16" s="64"/>
      <c r="E16" s="63"/>
      <c r="F16" s="42"/>
      <c r="G16" s="42"/>
      <c r="H16" s="42"/>
      <c r="I16" s="42"/>
      <c r="J16" s="42"/>
    </row>
    <row r="17" ht="21" customHeight="1" spans="1:10">
      <c r="A17" s="62" t="s">
        <v>448</v>
      </c>
      <c r="B17" s="57"/>
      <c r="C17" s="57"/>
      <c r="D17" s="64"/>
      <c r="E17" s="63"/>
      <c r="F17" s="42"/>
      <c r="G17" s="42"/>
      <c r="H17" s="42"/>
      <c r="I17" s="42"/>
      <c r="J17" s="42"/>
    </row>
    <row r="18" ht="21" customHeight="1" spans="1:10">
      <c r="A18" s="56" t="s">
        <v>449</v>
      </c>
      <c r="B18" s="57"/>
      <c r="C18" s="57"/>
      <c r="D18" s="64"/>
      <c r="E18" s="63"/>
      <c r="F18" s="42"/>
      <c r="G18" s="42"/>
      <c r="H18" s="42"/>
      <c r="I18" s="42"/>
      <c r="J18" s="42"/>
    </row>
    <row r="19" s="41" customFormat="1" ht="21" customHeight="1" spans="1:5">
      <c r="A19" s="66" t="s">
        <v>450</v>
      </c>
      <c r="B19" s="67">
        <f>SUM(B5+B11+B14+B16+B18)</f>
        <v>0</v>
      </c>
      <c r="C19" s="67">
        <f>SUM(C5+C11+C14+C16+C18)</f>
        <v>0</v>
      </c>
      <c r="D19" s="68">
        <f>C19-B19</f>
        <v>0</v>
      </c>
      <c r="E19" s="59"/>
    </row>
    <row r="20" s="41" customFormat="1" ht="21" customHeight="1" spans="1:5">
      <c r="A20" s="66" t="s">
        <v>370</v>
      </c>
      <c r="B20" s="67">
        <f>B21</f>
        <v>0</v>
      </c>
      <c r="C20" s="67">
        <f>C21</f>
        <v>0</v>
      </c>
      <c r="D20" s="67">
        <f>D21</f>
        <v>0</v>
      </c>
      <c r="E20" s="59"/>
    </row>
    <row r="21" ht="21" customHeight="1" spans="1:10">
      <c r="A21" s="56" t="s">
        <v>451</v>
      </c>
      <c r="B21" s="57"/>
      <c r="C21" s="57"/>
      <c r="D21" s="64"/>
      <c r="E21" s="60"/>
      <c r="F21" s="42"/>
      <c r="G21" s="42"/>
      <c r="H21" s="42"/>
      <c r="I21" s="42"/>
      <c r="J21" s="42"/>
    </row>
    <row r="22" s="42" customFormat="1" ht="21" customHeight="1" spans="1:5">
      <c r="A22" s="69" t="s">
        <v>452</v>
      </c>
      <c r="B22" s="67">
        <f>SUM(B19:B20)</f>
        <v>0</v>
      </c>
      <c r="C22" s="67">
        <f>SUM(C19:C20)</f>
        <v>0</v>
      </c>
      <c r="D22" s="68">
        <f>C22-B22</f>
        <v>0</v>
      </c>
      <c r="E22" s="60"/>
    </row>
    <row r="23" s="42" customFormat="1" ht="21" customHeight="1" spans="1:5">
      <c r="A23" s="69" t="s">
        <v>453</v>
      </c>
      <c r="B23" s="67">
        <f>SUM(B31:B32)</f>
        <v>0</v>
      </c>
      <c r="C23" s="67">
        <f>SUM(C31:C32)</f>
        <v>0</v>
      </c>
      <c r="D23" s="67">
        <f>SUM(D31:D32)</f>
        <v>0</v>
      </c>
      <c r="E23" s="60"/>
    </row>
    <row r="24" ht="21" customHeight="1" spans="1:10">
      <c r="A24" s="56" t="s">
        <v>454</v>
      </c>
      <c r="B24" s="57"/>
      <c r="C24" s="57"/>
      <c r="D24" s="64"/>
      <c r="E24" s="70"/>
      <c r="F24" s="42"/>
      <c r="G24" s="42"/>
      <c r="H24" s="42"/>
      <c r="I24" s="42"/>
      <c r="J24" s="42"/>
    </row>
    <row r="25" ht="21" customHeight="1" spans="1:10">
      <c r="A25" s="56" t="s">
        <v>455</v>
      </c>
      <c r="B25" s="57"/>
      <c r="C25" s="57"/>
      <c r="D25" s="64">
        <f>C25-B25</f>
        <v>0</v>
      </c>
      <c r="E25" s="70"/>
      <c r="F25" s="42"/>
      <c r="G25" s="42"/>
      <c r="H25" s="42"/>
      <c r="I25" s="42"/>
      <c r="J25" s="42"/>
    </row>
    <row r="26" ht="21" customHeight="1" spans="1:10">
      <c r="A26" s="56" t="s">
        <v>456</v>
      </c>
      <c r="B26" s="57"/>
      <c r="C26" s="57"/>
      <c r="D26" s="64">
        <f>C26-B26</f>
        <v>0</v>
      </c>
      <c r="E26" s="71"/>
      <c r="F26" s="42"/>
      <c r="G26" s="42"/>
      <c r="H26" s="42"/>
      <c r="I26" s="42"/>
      <c r="J26" s="42"/>
    </row>
    <row r="27" ht="21" customHeight="1" spans="1:10">
      <c r="A27" s="56" t="s">
        <v>457</v>
      </c>
      <c r="B27" s="57"/>
      <c r="C27" s="57"/>
      <c r="D27" s="64"/>
      <c r="E27" s="70"/>
      <c r="F27" s="42"/>
      <c r="G27" s="42"/>
      <c r="H27" s="42"/>
      <c r="I27" s="42"/>
      <c r="J27" s="42"/>
    </row>
    <row r="28" ht="21" customHeight="1" spans="1:10">
      <c r="A28" s="56" t="s">
        <v>458</v>
      </c>
      <c r="B28" s="57"/>
      <c r="C28" s="57"/>
      <c r="D28" s="64"/>
      <c r="E28" s="63"/>
      <c r="F28" s="42"/>
      <c r="G28" s="42"/>
      <c r="H28" s="42"/>
      <c r="I28" s="42"/>
      <c r="J28" s="42"/>
    </row>
    <row r="29" ht="21" customHeight="1" spans="1:10">
      <c r="A29" s="72" t="s">
        <v>459</v>
      </c>
      <c r="B29" s="57">
        <f>B30</f>
        <v>0</v>
      </c>
      <c r="C29" s="57">
        <f>C30</f>
        <v>0</v>
      </c>
      <c r="D29" s="64">
        <f>C29-B29</f>
        <v>0</v>
      </c>
      <c r="E29" s="61"/>
      <c r="F29" s="42"/>
      <c r="G29" s="42"/>
      <c r="H29" s="42"/>
      <c r="I29" s="42"/>
      <c r="J29" s="42"/>
    </row>
    <row r="30" ht="21" customHeight="1" spans="1:10">
      <c r="A30" s="72" t="s">
        <v>460</v>
      </c>
      <c r="B30" s="57"/>
      <c r="C30" s="57"/>
      <c r="D30" s="64">
        <f>C30-B30</f>
        <v>0</v>
      </c>
      <c r="E30" s="70"/>
      <c r="F30" s="42"/>
      <c r="G30" s="42"/>
      <c r="H30" s="42"/>
      <c r="I30" s="42"/>
      <c r="J30" s="42"/>
    </row>
    <row r="31" ht="21" customHeight="1" spans="1:10">
      <c r="A31" s="66" t="s">
        <v>461</v>
      </c>
      <c r="B31" s="67">
        <f>SUM(B24,B27,B29)</f>
        <v>0</v>
      </c>
      <c r="C31" s="67"/>
      <c r="D31" s="68">
        <f>C31-B31</f>
        <v>0</v>
      </c>
      <c r="E31" s="73"/>
      <c r="F31" s="42"/>
      <c r="G31" s="42"/>
      <c r="H31" s="42"/>
      <c r="I31" s="42"/>
      <c r="J31" s="42"/>
    </row>
    <row r="32" ht="21" customHeight="1" spans="1:10">
      <c r="A32" s="66" t="s">
        <v>375</v>
      </c>
      <c r="B32" s="67">
        <f>SUM(B33:B34)</f>
        <v>0</v>
      </c>
      <c r="C32" s="67">
        <f>SUM(C33:C34)</f>
        <v>0</v>
      </c>
      <c r="D32" s="68">
        <f>C32-B32</f>
        <v>0</v>
      </c>
      <c r="E32" s="73"/>
      <c r="F32" s="42"/>
      <c r="G32" s="42"/>
      <c r="H32" s="42"/>
      <c r="I32" s="42"/>
      <c r="J32" s="42"/>
    </row>
    <row r="33" ht="21" customHeight="1" spans="1:10">
      <c r="A33" s="56" t="s">
        <v>383</v>
      </c>
      <c r="B33" s="57"/>
      <c r="C33" s="57"/>
      <c r="D33" s="64">
        <f>C33-B33</f>
        <v>0</v>
      </c>
      <c r="E33" s="63"/>
      <c r="F33" s="42"/>
      <c r="G33" s="42"/>
      <c r="H33" s="42"/>
      <c r="I33" s="42"/>
      <c r="J33" s="42"/>
    </row>
    <row r="34" ht="21" customHeight="1" spans="1:10">
      <c r="A34" s="56" t="s">
        <v>386</v>
      </c>
      <c r="B34" s="57"/>
      <c r="C34" s="57"/>
      <c r="D34" s="64"/>
      <c r="E34" s="74"/>
      <c r="F34" s="42"/>
      <c r="G34" s="42"/>
      <c r="H34" s="42"/>
      <c r="I34" s="42"/>
      <c r="J34" s="42"/>
    </row>
    <row r="35" spans="1:10">
      <c r="A35" s="42"/>
      <c r="B35" s="75"/>
      <c r="C35" s="75"/>
      <c r="E35" s="76"/>
      <c r="F35" s="42"/>
      <c r="G35" s="42"/>
      <c r="H35" s="42"/>
      <c r="I35" s="42"/>
      <c r="J35" s="42"/>
    </row>
    <row r="36" spans="1:10">
      <c r="A36" s="42"/>
      <c r="B36" s="75"/>
      <c r="C36" s="75"/>
      <c r="E36" s="76"/>
      <c r="F36" s="42"/>
      <c r="G36" s="42"/>
      <c r="H36" s="42"/>
      <c r="I36" s="42"/>
      <c r="J36" s="42"/>
    </row>
    <row r="37" spans="1:10">
      <c r="A37" s="42"/>
      <c r="B37" s="75"/>
      <c r="C37" s="75"/>
      <c r="E37" s="76"/>
      <c r="F37" s="42"/>
      <c r="G37" s="42"/>
      <c r="H37" s="42"/>
      <c r="I37" s="42"/>
      <c r="J37" s="42"/>
    </row>
    <row r="38" spans="1:10">
      <c r="A38" s="42"/>
      <c r="B38" s="75"/>
      <c r="C38" s="75"/>
      <c r="E38" s="76"/>
      <c r="F38" s="42"/>
      <c r="G38" s="42"/>
      <c r="H38" s="42"/>
      <c r="I38" s="42"/>
      <c r="J38" s="42"/>
    </row>
    <row r="39" spans="1:10">
      <c r="A39" s="42"/>
      <c r="B39" s="75"/>
      <c r="C39" s="75"/>
      <c r="E39" s="76"/>
      <c r="F39" s="42"/>
      <c r="G39" s="42"/>
      <c r="H39" s="42"/>
      <c r="I39" s="42"/>
      <c r="J39" s="42"/>
    </row>
    <row r="40" spans="1:10">
      <c r="A40" s="42"/>
      <c r="B40" s="75"/>
      <c r="C40" s="75"/>
      <c r="E40" s="76"/>
      <c r="F40" s="42"/>
      <c r="G40" s="42"/>
      <c r="H40" s="42"/>
      <c r="I40" s="42"/>
      <c r="J40" s="42"/>
    </row>
    <row r="41" spans="1:10">
      <c r="A41" s="42"/>
      <c r="B41" s="75"/>
      <c r="C41" s="75"/>
      <c r="E41" s="76"/>
      <c r="F41" s="42"/>
      <c r="G41" s="42"/>
      <c r="H41" s="42"/>
      <c r="I41" s="42"/>
      <c r="J41" s="42"/>
    </row>
    <row r="42" spans="1:10">
      <c r="A42" s="42"/>
      <c r="B42" s="75"/>
      <c r="C42" s="75"/>
      <c r="E42" s="76"/>
      <c r="F42" s="42"/>
      <c r="G42" s="42"/>
      <c r="H42" s="42"/>
      <c r="I42" s="42"/>
      <c r="J42" s="42"/>
    </row>
    <row r="43" spans="1:10">
      <c r="A43" s="42"/>
      <c r="B43" s="75"/>
      <c r="C43" s="75"/>
      <c r="E43" s="76"/>
      <c r="F43" s="42"/>
      <c r="G43" s="42"/>
      <c r="H43" s="42"/>
      <c r="I43" s="42"/>
      <c r="J43" s="42"/>
    </row>
    <row r="44" spans="1:10">
      <c r="A44" s="42"/>
      <c r="B44" s="75"/>
      <c r="C44" s="75"/>
      <c r="E44" s="76"/>
      <c r="F44" s="42"/>
      <c r="G44" s="42"/>
      <c r="H44" s="42"/>
      <c r="I44" s="42"/>
      <c r="J44" s="42"/>
    </row>
    <row r="45" spans="1:10">
      <c r="A45" s="42"/>
      <c r="B45" s="75"/>
      <c r="C45" s="75"/>
      <c r="E45" s="76"/>
      <c r="F45" s="42"/>
      <c r="G45" s="42"/>
      <c r="H45" s="42"/>
      <c r="I45" s="42"/>
      <c r="J45" s="42"/>
    </row>
    <row r="46" spans="1:10">
      <c r="A46" s="42"/>
      <c r="B46" s="75"/>
      <c r="C46" s="75"/>
      <c r="E46" s="76"/>
      <c r="F46" s="42"/>
      <c r="G46" s="42"/>
      <c r="H46" s="42"/>
      <c r="I46" s="42"/>
      <c r="J46" s="42"/>
    </row>
    <row r="47" spans="1:10">
      <c r="A47" s="42"/>
      <c r="B47" s="75"/>
      <c r="C47" s="75"/>
      <c r="E47" s="76"/>
      <c r="F47" s="42"/>
      <c r="G47" s="42"/>
      <c r="H47" s="42"/>
      <c r="I47" s="42"/>
      <c r="J47" s="42"/>
    </row>
    <row r="48" spans="1:10">
      <c r="A48" s="42"/>
      <c r="B48" s="75"/>
      <c r="C48" s="75"/>
      <c r="E48" s="76"/>
      <c r="F48" s="42"/>
      <c r="G48" s="42"/>
      <c r="H48" s="42"/>
      <c r="I48" s="42"/>
      <c r="J48" s="42"/>
    </row>
    <row r="49" spans="1:10">
      <c r="A49" s="42"/>
      <c r="B49" s="75"/>
      <c r="C49" s="75"/>
      <c r="E49" s="76"/>
      <c r="F49" s="42"/>
      <c r="G49" s="42"/>
      <c r="H49" s="42"/>
      <c r="I49" s="42"/>
      <c r="J49" s="42"/>
    </row>
    <row r="50" spans="1:10">
      <c r="A50" s="42"/>
      <c r="B50" s="75"/>
      <c r="C50" s="75"/>
      <c r="E50" s="76"/>
      <c r="F50" s="42"/>
      <c r="G50" s="42"/>
      <c r="H50" s="42"/>
      <c r="I50" s="42"/>
      <c r="J50" s="42"/>
    </row>
    <row r="51" spans="1:10">
      <c r="A51" s="42"/>
      <c r="B51" s="75"/>
      <c r="C51" s="75"/>
      <c r="E51" s="76"/>
      <c r="F51" s="42"/>
      <c r="G51" s="42"/>
      <c r="H51" s="42"/>
      <c r="I51" s="42"/>
      <c r="J51" s="42"/>
    </row>
    <row r="52" spans="1:10">
      <c r="A52" s="42"/>
      <c r="B52" s="75"/>
      <c r="C52" s="75"/>
      <c r="E52" s="76"/>
      <c r="F52" s="42"/>
      <c r="G52" s="42"/>
      <c r="H52" s="42"/>
      <c r="I52" s="42"/>
      <c r="J52" s="42"/>
    </row>
    <row r="53" spans="1:10">
      <c r="A53" s="42"/>
      <c r="B53" s="75"/>
      <c r="C53" s="75"/>
      <c r="E53" s="76"/>
      <c r="F53" s="42"/>
      <c r="G53" s="42"/>
      <c r="H53" s="42"/>
      <c r="I53" s="42"/>
      <c r="J53" s="42"/>
    </row>
    <row r="54" spans="1:10">
      <c r="A54" s="42"/>
      <c r="B54" s="75"/>
      <c r="C54" s="75"/>
      <c r="E54" s="76"/>
      <c r="F54" s="42"/>
      <c r="G54" s="42"/>
      <c r="H54" s="42"/>
      <c r="I54" s="42"/>
      <c r="J54" s="42"/>
    </row>
    <row r="55" spans="1:10">
      <c r="A55" s="42"/>
      <c r="B55" s="75"/>
      <c r="C55" s="75"/>
      <c r="E55" s="76"/>
      <c r="F55" s="42"/>
      <c r="G55" s="42"/>
      <c r="H55" s="42"/>
      <c r="I55" s="42"/>
      <c r="J55" s="42"/>
    </row>
    <row r="56" spans="1:10">
      <c r="A56" s="42"/>
      <c r="B56" s="75"/>
      <c r="C56" s="75"/>
      <c r="E56" s="76"/>
      <c r="F56" s="42"/>
      <c r="G56" s="42"/>
      <c r="H56" s="42"/>
      <c r="I56" s="42"/>
      <c r="J56" s="42"/>
    </row>
    <row r="57" spans="1:10">
      <c r="A57" s="42"/>
      <c r="B57" s="75"/>
      <c r="C57" s="75"/>
      <c r="E57" s="76"/>
      <c r="F57" s="42"/>
      <c r="G57" s="42"/>
      <c r="H57" s="42"/>
      <c r="I57" s="42"/>
      <c r="J57" s="42"/>
    </row>
    <row r="58" spans="1:10">
      <c r="A58" s="42"/>
      <c r="B58" s="75"/>
      <c r="C58" s="75"/>
      <c r="E58" s="76"/>
      <c r="F58" s="42"/>
      <c r="G58" s="42"/>
      <c r="H58" s="42"/>
      <c r="I58" s="42"/>
      <c r="J58" s="42"/>
    </row>
    <row r="59" spans="1:10">
      <c r="A59" s="42"/>
      <c r="B59" s="75"/>
      <c r="C59" s="75"/>
      <c r="E59" s="76"/>
      <c r="F59" s="42"/>
      <c r="G59" s="42"/>
      <c r="H59" s="42"/>
      <c r="I59" s="42"/>
      <c r="J59" s="42"/>
    </row>
    <row r="60" spans="1:10">
      <c r="A60" s="42"/>
      <c r="B60" s="75"/>
      <c r="C60" s="75"/>
      <c r="E60" s="76"/>
      <c r="F60" s="42"/>
      <c r="G60" s="42"/>
      <c r="H60" s="42"/>
      <c r="I60" s="42"/>
      <c r="J60" s="42"/>
    </row>
    <row r="61" spans="1:10">
      <c r="A61" s="42"/>
      <c r="B61" s="75"/>
      <c r="C61" s="75"/>
      <c r="E61" s="76"/>
      <c r="F61" s="42"/>
      <c r="G61" s="42"/>
      <c r="H61" s="42"/>
      <c r="I61" s="42"/>
      <c r="J61" s="42"/>
    </row>
    <row r="62" spans="1:10">
      <c r="A62" s="42"/>
      <c r="B62" s="75"/>
      <c r="C62" s="75"/>
      <c r="E62" s="76"/>
      <c r="F62" s="42"/>
      <c r="G62" s="42"/>
      <c r="H62" s="42"/>
      <c r="I62" s="42"/>
      <c r="J62" s="42"/>
    </row>
    <row r="63" spans="1:10">
      <c r="A63" s="42"/>
      <c r="B63" s="75"/>
      <c r="C63" s="75"/>
      <c r="E63" s="76"/>
      <c r="F63" s="42"/>
      <c r="G63" s="42"/>
      <c r="H63" s="42"/>
      <c r="I63" s="42"/>
      <c r="J63" s="42"/>
    </row>
    <row r="64" spans="1:10">
      <c r="A64" s="42"/>
      <c r="B64" s="75"/>
      <c r="C64" s="75"/>
      <c r="E64" s="76"/>
      <c r="F64" s="42"/>
      <c r="G64" s="42"/>
      <c r="H64" s="42"/>
      <c r="I64" s="42"/>
      <c r="J64" s="42"/>
    </row>
    <row r="65" spans="1:10">
      <c r="A65" s="42"/>
      <c r="B65" s="75"/>
      <c r="C65" s="75"/>
      <c r="E65" s="76"/>
      <c r="F65" s="42"/>
      <c r="G65" s="42"/>
      <c r="H65" s="42"/>
      <c r="I65" s="42"/>
      <c r="J65" s="42"/>
    </row>
    <row r="66" spans="1:10">
      <c r="A66" s="42"/>
      <c r="B66" s="75"/>
      <c r="C66" s="75"/>
      <c r="E66" s="76"/>
      <c r="F66" s="42"/>
      <c r="G66" s="42"/>
      <c r="H66" s="42"/>
      <c r="I66" s="42"/>
      <c r="J66" s="42"/>
    </row>
    <row r="67" spans="1:10">
      <c r="A67" s="42"/>
      <c r="B67" s="75"/>
      <c r="C67" s="75"/>
      <c r="E67" s="76"/>
      <c r="F67" s="42"/>
      <c r="G67" s="42"/>
      <c r="H67" s="42"/>
      <c r="I67" s="42"/>
      <c r="J67" s="42"/>
    </row>
    <row r="68" spans="1:10">
      <c r="A68" s="42"/>
      <c r="B68" s="75"/>
      <c r="C68" s="75"/>
      <c r="E68" s="76"/>
      <c r="F68" s="42"/>
      <c r="G68" s="42"/>
      <c r="H68" s="42"/>
      <c r="I68" s="42"/>
      <c r="J68" s="42"/>
    </row>
    <row r="69" spans="1:10">
      <c r="A69" s="42"/>
      <c r="B69" s="75"/>
      <c r="C69" s="75"/>
      <c r="E69" s="76"/>
      <c r="F69" s="42"/>
      <c r="G69" s="42"/>
      <c r="H69" s="42"/>
      <c r="I69" s="42"/>
      <c r="J69" s="42"/>
    </row>
    <row r="70" spans="1:10">
      <c r="A70" s="42"/>
      <c r="B70" s="75"/>
      <c r="C70" s="75"/>
      <c r="E70" s="76"/>
      <c r="F70" s="42"/>
      <c r="G70" s="42"/>
      <c r="H70" s="42"/>
      <c r="I70" s="42"/>
      <c r="J70" s="42"/>
    </row>
    <row r="71" spans="1:10">
      <c r="A71" s="42"/>
      <c r="B71" s="75"/>
      <c r="C71" s="75"/>
      <c r="E71" s="76"/>
      <c r="F71" s="42"/>
      <c r="G71" s="42"/>
      <c r="H71" s="42"/>
      <c r="I71" s="42"/>
      <c r="J71" s="42"/>
    </row>
    <row r="72" spans="1:10">
      <c r="A72" s="42"/>
      <c r="B72" s="75"/>
      <c r="C72" s="75"/>
      <c r="E72" s="76"/>
      <c r="F72" s="42"/>
      <c r="G72" s="42"/>
      <c r="H72" s="42"/>
      <c r="I72" s="42"/>
      <c r="J72" s="42"/>
    </row>
    <row r="73" spans="1:10">
      <c r="A73" s="42"/>
      <c r="B73" s="75"/>
      <c r="C73" s="75"/>
      <c r="E73" s="76"/>
      <c r="F73" s="42"/>
      <c r="G73" s="42"/>
      <c r="H73" s="42"/>
      <c r="I73" s="42"/>
      <c r="J73" s="42"/>
    </row>
    <row r="74" spans="1:10">
      <c r="A74" s="42"/>
      <c r="B74" s="75"/>
      <c r="C74" s="75"/>
      <c r="E74" s="76"/>
      <c r="F74" s="42"/>
      <c r="G74" s="42"/>
      <c r="H74" s="42"/>
      <c r="I74" s="42"/>
      <c r="J74" s="42"/>
    </row>
    <row r="75" spans="1:10">
      <c r="A75" s="42"/>
      <c r="B75" s="75"/>
      <c r="C75" s="75"/>
      <c r="E75" s="76"/>
      <c r="F75" s="42"/>
      <c r="G75" s="42"/>
      <c r="H75" s="42"/>
      <c r="I75" s="42"/>
      <c r="J75" s="42"/>
    </row>
    <row r="76" spans="1:10">
      <c r="A76" s="42"/>
      <c r="B76" s="75"/>
      <c r="C76" s="75"/>
      <c r="E76" s="76"/>
      <c r="F76" s="42"/>
      <c r="G76" s="42"/>
      <c r="H76" s="42"/>
      <c r="I76" s="42"/>
      <c r="J76" s="42"/>
    </row>
    <row r="77" spans="1:10">
      <c r="A77" s="42"/>
      <c r="B77" s="75"/>
      <c r="C77" s="75"/>
      <c r="E77" s="76"/>
      <c r="F77" s="42"/>
      <c r="G77" s="42"/>
      <c r="H77" s="42"/>
      <c r="I77" s="42"/>
      <c r="J77" s="42"/>
    </row>
    <row r="78" spans="1:10">
      <c r="A78" s="42"/>
      <c r="B78" s="75"/>
      <c r="C78" s="75"/>
      <c r="E78" s="76"/>
      <c r="F78" s="42"/>
      <c r="G78" s="42"/>
      <c r="H78" s="42"/>
      <c r="I78" s="42"/>
      <c r="J78" s="42"/>
    </row>
    <row r="79" spans="1:10">
      <c r="A79" s="42"/>
      <c r="B79" s="75"/>
      <c r="C79" s="75"/>
      <c r="E79" s="76"/>
      <c r="F79" s="42"/>
      <c r="G79" s="42"/>
      <c r="H79" s="42"/>
      <c r="I79" s="42"/>
      <c r="J79" s="42"/>
    </row>
    <row r="80" spans="1:10">
      <c r="A80" s="42"/>
      <c r="B80" s="75"/>
      <c r="C80" s="75"/>
      <c r="E80" s="76"/>
      <c r="F80" s="42"/>
      <c r="G80" s="42"/>
      <c r="H80" s="42"/>
      <c r="I80" s="42"/>
      <c r="J80" s="42"/>
    </row>
    <row r="81" spans="1:10">
      <c r="A81" s="42"/>
      <c r="B81" s="75"/>
      <c r="C81" s="75"/>
      <c r="E81" s="76"/>
      <c r="F81" s="42"/>
      <c r="G81" s="42"/>
      <c r="H81" s="42"/>
      <c r="I81" s="42"/>
      <c r="J81" s="42"/>
    </row>
    <row r="82" spans="1:10">
      <c r="A82" s="42"/>
      <c r="B82" s="75"/>
      <c r="C82" s="75"/>
      <c r="E82" s="76"/>
      <c r="F82" s="42"/>
      <c r="G82" s="42"/>
      <c r="H82" s="42"/>
      <c r="I82" s="42"/>
      <c r="J82" s="42"/>
    </row>
    <row r="83" spans="1:10">
      <c r="A83" s="42"/>
      <c r="B83" s="75"/>
      <c r="C83" s="75"/>
      <c r="E83" s="76"/>
      <c r="F83" s="42"/>
      <c r="G83" s="42"/>
      <c r="H83" s="42"/>
      <c r="I83" s="42"/>
      <c r="J83" s="42"/>
    </row>
    <row r="84" spans="1:10">
      <c r="A84" s="42"/>
      <c r="B84" s="75"/>
      <c r="C84" s="75"/>
      <c r="E84" s="76"/>
      <c r="F84" s="42"/>
      <c r="G84" s="42"/>
      <c r="H84" s="42"/>
      <c r="I84" s="42"/>
      <c r="J84" s="42"/>
    </row>
    <row r="85" spans="1:10">
      <c r="A85" s="42"/>
      <c r="B85" s="75"/>
      <c r="C85" s="75"/>
      <c r="E85" s="76"/>
      <c r="F85" s="42"/>
      <c r="G85" s="42"/>
      <c r="H85" s="42"/>
      <c r="I85" s="42"/>
      <c r="J85" s="42"/>
    </row>
    <row r="86" spans="1:10">
      <c r="A86" s="42"/>
      <c r="B86" s="75"/>
      <c r="C86" s="75"/>
      <c r="E86" s="76"/>
      <c r="F86" s="42"/>
      <c r="G86" s="42"/>
      <c r="H86" s="42"/>
      <c r="I86" s="42"/>
      <c r="J86" s="42"/>
    </row>
    <row r="87" spans="1:10">
      <c r="A87" s="42"/>
      <c r="B87" s="75"/>
      <c r="C87" s="75"/>
      <c r="E87" s="76"/>
      <c r="F87" s="42"/>
      <c r="G87" s="42"/>
      <c r="H87" s="42"/>
      <c r="I87" s="42"/>
      <c r="J87" s="42"/>
    </row>
    <row r="88" spans="1:10">
      <c r="A88" s="42"/>
      <c r="B88" s="75"/>
      <c r="C88" s="75"/>
      <c r="E88" s="76"/>
      <c r="F88" s="42"/>
      <c r="G88" s="42"/>
      <c r="H88" s="42"/>
      <c r="I88" s="42"/>
      <c r="J88" s="42"/>
    </row>
    <row r="89" spans="1:10">
      <c r="A89" s="42"/>
      <c r="B89" s="75"/>
      <c r="C89" s="75"/>
      <c r="E89" s="76"/>
      <c r="F89" s="42"/>
      <c r="G89" s="42"/>
      <c r="H89" s="42"/>
      <c r="I89" s="42"/>
      <c r="J89" s="42"/>
    </row>
    <row r="90" spans="1:10">
      <c r="A90" s="42"/>
      <c r="B90" s="75"/>
      <c r="C90" s="75"/>
      <c r="E90" s="76"/>
      <c r="F90" s="42"/>
      <c r="G90" s="42"/>
      <c r="H90" s="42"/>
      <c r="I90" s="42"/>
      <c r="J90" s="42"/>
    </row>
    <row r="91" spans="1:10">
      <c r="A91" s="42"/>
      <c r="B91" s="75"/>
      <c r="C91" s="75"/>
      <c r="E91" s="76"/>
      <c r="F91" s="42"/>
      <c r="G91" s="42"/>
      <c r="H91" s="42"/>
      <c r="I91" s="42"/>
      <c r="J91" s="42"/>
    </row>
    <row r="92" spans="1:10">
      <c r="A92" s="42"/>
      <c r="B92" s="75"/>
      <c r="C92" s="75"/>
      <c r="E92" s="76"/>
      <c r="F92" s="42"/>
      <c r="G92" s="42"/>
      <c r="H92" s="42"/>
      <c r="I92" s="42"/>
      <c r="J92" s="42"/>
    </row>
    <row r="93" spans="1:10">
      <c r="A93" s="42"/>
      <c r="B93" s="75"/>
      <c r="C93" s="75"/>
      <c r="E93" s="76"/>
      <c r="F93" s="42"/>
      <c r="G93" s="42"/>
      <c r="H93" s="42"/>
      <c r="I93" s="42"/>
      <c r="J93" s="42"/>
    </row>
    <row r="94" spans="1:10">
      <c r="A94" s="42"/>
      <c r="B94" s="75"/>
      <c r="C94" s="75"/>
      <c r="E94" s="76"/>
      <c r="F94" s="42"/>
      <c r="G94" s="42"/>
      <c r="H94" s="42"/>
      <c r="I94" s="42"/>
      <c r="J94" s="42"/>
    </row>
    <row r="95" spans="1:10">
      <c r="A95" s="42"/>
      <c r="B95" s="75"/>
      <c r="C95" s="75"/>
      <c r="E95" s="76"/>
      <c r="F95" s="42"/>
      <c r="G95" s="42"/>
      <c r="H95" s="42"/>
      <c r="I95" s="42"/>
      <c r="J95" s="42"/>
    </row>
    <row r="96" spans="1:10">
      <c r="A96" s="42"/>
      <c r="B96" s="75"/>
      <c r="C96" s="75"/>
      <c r="E96" s="76"/>
      <c r="F96" s="42"/>
      <c r="G96" s="42"/>
      <c r="H96" s="42"/>
      <c r="I96" s="42"/>
      <c r="J96" s="42"/>
    </row>
    <row r="97" spans="1:10">
      <c r="A97" s="42"/>
      <c r="B97" s="75"/>
      <c r="C97" s="75"/>
      <c r="E97" s="76"/>
      <c r="F97" s="42"/>
      <c r="G97" s="42"/>
      <c r="H97" s="42"/>
      <c r="I97" s="42"/>
      <c r="J97" s="42"/>
    </row>
    <row r="98" spans="1:10">
      <c r="A98" s="42"/>
      <c r="B98" s="75"/>
      <c r="C98" s="75"/>
      <c r="E98" s="76"/>
      <c r="F98" s="42"/>
      <c r="G98" s="42"/>
      <c r="H98" s="42"/>
      <c r="I98" s="42"/>
      <c r="J98" s="42"/>
    </row>
    <row r="99" spans="1:10">
      <c r="A99" s="42"/>
      <c r="B99" s="75"/>
      <c r="C99" s="75"/>
      <c r="E99" s="76"/>
      <c r="F99" s="42"/>
      <c r="G99" s="42"/>
      <c r="H99" s="42"/>
      <c r="I99" s="42"/>
      <c r="J99" s="42"/>
    </row>
    <row r="100" spans="1:10">
      <c r="A100" s="42"/>
      <c r="B100" s="75"/>
      <c r="C100" s="75"/>
      <c r="E100" s="76"/>
      <c r="F100" s="42"/>
      <c r="G100" s="42"/>
      <c r="H100" s="42"/>
      <c r="I100" s="42"/>
      <c r="J100" s="42"/>
    </row>
    <row r="101" spans="1:10">
      <c r="A101" s="42"/>
      <c r="B101" s="75"/>
      <c r="C101" s="75"/>
      <c r="E101" s="76"/>
      <c r="F101" s="42"/>
      <c r="G101" s="42"/>
      <c r="H101" s="42"/>
      <c r="I101" s="42"/>
      <c r="J101" s="42"/>
    </row>
    <row r="102" spans="1:10">
      <c r="A102" s="42"/>
      <c r="B102" s="75"/>
      <c r="C102" s="75"/>
      <c r="E102" s="76"/>
      <c r="F102" s="42"/>
      <c r="G102" s="42"/>
      <c r="H102" s="42"/>
      <c r="I102" s="42"/>
      <c r="J102" s="42"/>
    </row>
    <row r="103" spans="1:10">
      <c r="A103" s="42"/>
      <c r="B103" s="75"/>
      <c r="C103" s="75"/>
      <c r="E103" s="76"/>
      <c r="F103" s="42"/>
      <c r="G103" s="42"/>
      <c r="H103" s="42"/>
      <c r="I103" s="42"/>
      <c r="J103" s="42"/>
    </row>
    <row r="104" spans="1:10">
      <c r="A104" s="42"/>
      <c r="B104" s="75"/>
      <c r="C104" s="75"/>
      <c r="E104" s="76"/>
      <c r="F104" s="42"/>
      <c r="G104" s="42"/>
      <c r="H104" s="42"/>
      <c r="I104" s="42"/>
      <c r="J104" s="42"/>
    </row>
    <row r="105" spans="1:10">
      <c r="A105" s="42"/>
      <c r="B105" s="75"/>
      <c r="C105" s="75"/>
      <c r="E105" s="76"/>
      <c r="F105" s="42"/>
      <c r="G105" s="42"/>
      <c r="H105" s="42"/>
      <c r="I105" s="42"/>
      <c r="J105" s="42"/>
    </row>
    <row r="106" spans="1:10">
      <c r="A106" s="42"/>
      <c r="B106" s="75"/>
      <c r="C106" s="75"/>
      <c r="E106" s="76"/>
      <c r="F106" s="42"/>
      <c r="G106" s="42"/>
      <c r="H106" s="42"/>
      <c r="I106" s="42"/>
      <c r="J106" s="42"/>
    </row>
    <row r="107" spans="1:10">
      <c r="A107" s="42"/>
      <c r="B107" s="75"/>
      <c r="C107" s="75"/>
      <c r="E107" s="76"/>
      <c r="F107" s="42"/>
      <c r="G107" s="42"/>
      <c r="H107" s="42"/>
      <c r="I107" s="42"/>
      <c r="J107" s="42"/>
    </row>
    <row r="108" spans="1:10">
      <c r="A108" s="42"/>
      <c r="B108" s="75"/>
      <c r="C108" s="75"/>
      <c r="E108" s="76"/>
      <c r="F108" s="42"/>
      <c r="G108" s="42"/>
      <c r="H108" s="42"/>
      <c r="I108" s="42"/>
      <c r="J108" s="42"/>
    </row>
    <row r="109" spans="1:10">
      <c r="A109" s="42"/>
      <c r="B109" s="75"/>
      <c r="C109" s="75"/>
      <c r="E109" s="76"/>
      <c r="F109" s="42"/>
      <c r="G109" s="42"/>
      <c r="H109" s="42"/>
      <c r="I109" s="42"/>
      <c r="J109" s="42"/>
    </row>
    <row r="110" spans="1:10">
      <c r="A110" s="42"/>
      <c r="B110" s="75"/>
      <c r="C110" s="75"/>
      <c r="E110" s="76"/>
      <c r="F110" s="42"/>
      <c r="G110" s="42"/>
      <c r="H110" s="42"/>
      <c r="I110" s="42"/>
      <c r="J110" s="42"/>
    </row>
    <row r="111" spans="1:10">
      <c r="A111" s="42"/>
      <c r="B111" s="75"/>
      <c r="C111" s="75"/>
      <c r="E111" s="76"/>
      <c r="F111" s="42"/>
      <c r="G111" s="42"/>
      <c r="H111" s="42"/>
      <c r="I111" s="42"/>
      <c r="J111" s="42"/>
    </row>
    <row r="112" spans="1:10">
      <c r="A112" s="42"/>
      <c r="B112" s="75"/>
      <c r="C112" s="75"/>
      <c r="E112" s="76"/>
      <c r="F112" s="42"/>
      <c r="G112" s="42"/>
      <c r="H112" s="42"/>
      <c r="I112" s="42"/>
      <c r="J112" s="42"/>
    </row>
    <row r="113" spans="1:10">
      <c r="A113" s="42"/>
      <c r="B113" s="75"/>
      <c r="C113" s="75"/>
      <c r="E113" s="76"/>
      <c r="F113" s="42"/>
      <c r="G113" s="42"/>
      <c r="H113" s="42"/>
      <c r="I113" s="42"/>
      <c r="J113" s="42"/>
    </row>
    <row r="114" spans="1:10">
      <c r="A114" s="42"/>
      <c r="B114" s="75"/>
      <c r="C114" s="75"/>
      <c r="E114" s="76"/>
      <c r="F114" s="42"/>
      <c r="G114" s="42"/>
      <c r="H114" s="42"/>
      <c r="I114" s="42"/>
      <c r="J114" s="42"/>
    </row>
    <row r="115" spans="1:10">
      <c r="A115" s="42"/>
      <c r="B115" s="75"/>
      <c r="C115" s="75"/>
      <c r="E115" s="76"/>
      <c r="F115" s="42"/>
      <c r="G115" s="42"/>
      <c r="H115" s="42"/>
      <c r="I115" s="42"/>
      <c r="J115" s="42"/>
    </row>
    <row r="116" spans="1:10">
      <c r="A116" s="42"/>
      <c r="B116" s="75"/>
      <c r="C116" s="75"/>
      <c r="E116" s="76"/>
      <c r="F116" s="42"/>
      <c r="G116" s="42"/>
      <c r="H116" s="42"/>
      <c r="I116" s="42"/>
      <c r="J116" s="42"/>
    </row>
    <row r="117" spans="1:10">
      <c r="A117" s="42"/>
      <c r="B117" s="75"/>
      <c r="C117" s="75"/>
      <c r="E117" s="76"/>
      <c r="F117" s="42"/>
      <c r="G117" s="42"/>
      <c r="H117" s="42"/>
      <c r="I117" s="42"/>
      <c r="J117" s="42"/>
    </row>
    <row r="118" spans="1:10">
      <c r="A118" s="42"/>
      <c r="B118" s="75"/>
      <c r="C118" s="75"/>
      <c r="E118" s="76"/>
      <c r="F118" s="42"/>
      <c r="G118" s="42"/>
      <c r="H118" s="42"/>
      <c r="I118" s="42"/>
      <c r="J118" s="42"/>
    </row>
    <row r="119" spans="1:10">
      <c r="A119" s="42"/>
      <c r="B119" s="75"/>
      <c r="C119" s="75"/>
      <c r="E119" s="76"/>
      <c r="F119" s="42"/>
      <c r="G119" s="42"/>
      <c r="H119" s="42"/>
      <c r="I119" s="42"/>
      <c r="J119" s="42"/>
    </row>
    <row r="120" spans="1:10">
      <c r="A120" s="42"/>
      <c r="B120" s="75"/>
      <c r="C120" s="75"/>
      <c r="E120" s="76"/>
      <c r="F120" s="42"/>
      <c r="G120" s="42"/>
      <c r="H120" s="42"/>
      <c r="I120" s="42"/>
      <c r="J120" s="42"/>
    </row>
    <row r="121" spans="1:10">
      <c r="A121" s="42"/>
      <c r="B121" s="75"/>
      <c r="C121" s="75"/>
      <c r="E121" s="76"/>
      <c r="F121" s="42"/>
      <c r="G121" s="42"/>
      <c r="H121" s="42"/>
      <c r="I121" s="42"/>
      <c r="J121" s="42"/>
    </row>
    <row r="122" spans="1:10">
      <c r="A122" s="42"/>
      <c r="B122" s="75"/>
      <c r="C122" s="75"/>
      <c r="E122" s="76"/>
      <c r="F122" s="42"/>
      <c r="G122" s="42"/>
      <c r="H122" s="42"/>
      <c r="I122" s="42"/>
      <c r="J122" s="42"/>
    </row>
    <row r="123" spans="1:10">
      <c r="A123" s="42"/>
      <c r="B123" s="75"/>
      <c r="C123" s="75"/>
      <c r="E123" s="76"/>
      <c r="F123" s="42"/>
      <c r="G123" s="42"/>
      <c r="H123" s="42"/>
      <c r="I123" s="42"/>
      <c r="J123" s="42"/>
    </row>
    <row r="124" spans="1:10">
      <c r="A124" s="42"/>
      <c r="B124" s="75"/>
      <c r="C124" s="75"/>
      <c r="E124" s="76"/>
      <c r="F124" s="42"/>
      <c r="G124" s="42"/>
      <c r="H124" s="42"/>
      <c r="I124" s="42"/>
      <c r="J124" s="42"/>
    </row>
    <row r="125" spans="1:10">
      <c r="A125" s="42"/>
      <c r="B125" s="75"/>
      <c r="C125" s="75"/>
      <c r="E125" s="76"/>
      <c r="F125" s="42"/>
      <c r="G125" s="42"/>
      <c r="H125" s="42"/>
      <c r="I125" s="42"/>
      <c r="J125" s="42"/>
    </row>
    <row r="126" spans="1:10">
      <c r="A126" s="42"/>
      <c r="B126" s="75"/>
      <c r="C126" s="75"/>
      <c r="E126" s="76"/>
      <c r="F126" s="42"/>
      <c r="G126" s="42"/>
      <c r="H126" s="42"/>
      <c r="I126" s="42"/>
      <c r="J126" s="42"/>
    </row>
    <row r="127" spans="1:10">
      <c r="A127" s="42"/>
      <c r="B127" s="75"/>
      <c r="C127" s="75"/>
      <c r="E127" s="76"/>
      <c r="F127" s="42"/>
      <c r="G127" s="42"/>
      <c r="H127" s="42"/>
      <c r="I127" s="42"/>
      <c r="J127" s="42"/>
    </row>
    <row r="128" spans="1:10">
      <c r="A128" s="42"/>
      <c r="B128" s="75"/>
      <c r="C128" s="75"/>
      <c r="E128" s="76"/>
      <c r="F128" s="42"/>
      <c r="G128" s="42"/>
      <c r="H128" s="42"/>
      <c r="I128" s="42"/>
      <c r="J128" s="42"/>
    </row>
    <row r="129" spans="1:10">
      <c r="A129" s="42"/>
      <c r="B129" s="75"/>
      <c r="C129" s="75"/>
      <c r="E129" s="76"/>
      <c r="F129" s="42"/>
      <c r="G129" s="42"/>
      <c r="H129" s="42"/>
      <c r="I129" s="42"/>
      <c r="J129" s="42"/>
    </row>
    <row r="130" spans="1:10">
      <c r="A130" s="42"/>
      <c r="B130" s="75"/>
      <c r="C130" s="75"/>
      <c r="E130" s="76"/>
      <c r="F130" s="42"/>
      <c r="G130" s="42"/>
      <c r="H130" s="42"/>
      <c r="I130" s="42"/>
      <c r="J130" s="42"/>
    </row>
    <row r="131" spans="1:10">
      <c r="A131" s="42"/>
      <c r="B131" s="75"/>
      <c r="C131" s="75"/>
      <c r="E131" s="76"/>
      <c r="F131" s="42"/>
      <c r="G131" s="42"/>
      <c r="H131" s="42"/>
      <c r="I131" s="42"/>
      <c r="J131" s="42"/>
    </row>
    <row r="132" spans="1:10">
      <c r="A132" s="42"/>
      <c r="B132" s="75"/>
      <c r="C132" s="75"/>
      <c r="E132" s="76"/>
      <c r="F132" s="42"/>
      <c r="G132" s="42"/>
      <c r="H132" s="42"/>
      <c r="I132" s="42"/>
      <c r="J132" s="42"/>
    </row>
    <row r="133" spans="1:10">
      <c r="A133" s="42"/>
      <c r="B133" s="75"/>
      <c r="C133" s="75"/>
      <c r="E133" s="76"/>
      <c r="F133" s="42"/>
      <c r="G133" s="42"/>
      <c r="H133" s="42"/>
      <c r="I133" s="42"/>
      <c r="J133" s="42"/>
    </row>
    <row r="134" spans="1:10">
      <c r="A134" s="42"/>
      <c r="B134" s="75"/>
      <c r="C134" s="75"/>
      <c r="E134" s="76"/>
      <c r="F134" s="42"/>
      <c r="G134" s="42"/>
      <c r="H134" s="42"/>
      <c r="I134" s="42"/>
      <c r="J134" s="42"/>
    </row>
    <row r="135" spans="1:10">
      <c r="A135" s="42"/>
      <c r="B135" s="75"/>
      <c r="C135" s="75"/>
      <c r="E135" s="76"/>
      <c r="F135" s="42"/>
      <c r="G135" s="42"/>
      <c r="H135" s="42"/>
      <c r="I135" s="42"/>
      <c r="J135" s="42"/>
    </row>
    <row r="136" spans="1:10">
      <c r="A136" s="42"/>
      <c r="B136" s="75"/>
      <c r="C136" s="75"/>
      <c r="E136" s="76"/>
      <c r="F136" s="42"/>
      <c r="G136" s="42"/>
      <c r="H136" s="42"/>
      <c r="I136" s="42"/>
      <c r="J136" s="42"/>
    </row>
    <row r="137" spans="1:10">
      <c r="A137" s="42"/>
      <c r="B137" s="75"/>
      <c r="C137" s="75"/>
      <c r="E137" s="76"/>
      <c r="F137" s="42"/>
      <c r="G137" s="42"/>
      <c r="H137" s="42"/>
      <c r="I137" s="42"/>
      <c r="J137" s="42"/>
    </row>
    <row r="138" spans="1:10">
      <c r="A138" s="42"/>
      <c r="B138" s="75"/>
      <c r="C138" s="75"/>
      <c r="E138" s="76"/>
      <c r="F138" s="42"/>
      <c r="G138" s="42"/>
      <c r="H138" s="42"/>
      <c r="I138" s="42"/>
      <c r="J138" s="42"/>
    </row>
    <row r="139" spans="1:10">
      <c r="A139" s="42"/>
      <c r="B139" s="75"/>
      <c r="C139" s="75"/>
      <c r="E139" s="76"/>
      <c r="F139" s="42"/>
      <c r="G139" s="42"/>
      <c r="H139" s="42"/>
      <c r="I139" s="42"/>
      <c r="J139" s="42"/>
    </row>
    <row r="140" spans="1:10">
      <c r="A140" s="42"/>
      <c r="B140" s="75"/>
      <c r="C140" s="75"/>
      <c r="E140" s="76"/>
      <c r="F140" s="42"/>
      <c r="G140" s="42"/>
      <c r="H140" s="42"/>
      <c r="I140" s="42"/>
      <c r="J140" s="42"/>
    </row>
    <row r="141" spans="1:10">
      <c r="A141" s="42"/>
      <c r="B141" s="75"/>
      <c r="C141" s="75"/>
      <c r="E141" s="76"/>
      <c r="F141" s="42"/>
      <c r="G141" s="42"/>
      <c r="H141" s="42"/>
      <c r="I141" s="42"/>
      <c r="J141" s="42"/>
    </row>
    <row r="142" spans="1:10">
      <c r="A142" s="42"/>
      <c r="B142" s="75"/>
      <c r="C142" s="75"/>
      <c r="E142" s="76"/>
      <c r="F142" s="42"/>
      <c r="G142" s="42"/>
      <c r="H142" s="42"/>
      <c r="I142" s="42"/>
      <c r="J142" s="42"/>
    </row>
    <row r="143" spans="1:10">
      <c r="A143" s="42"/>
      <c r="B143" s="75"/>
      <c r="C143" s="75"/>
      <c r="E143" s="76"/>
      <c r="F143" s="42"/>
      <c r="G143" s="42"/>
      <c r="H143" s="42"/>
      <c r="I143" s="42"/>
      <c r="J143" s="42"/>
    </row>
    <row r="144" spans="1:10">
      <c r="A144" s="42"/>
      <c r="B144" s="75"/>
      <c r="C144" s="75"/>
      <c r="E144" s="76"/>
      <c r="F144" s="42"/>
      <c r="G144" s="42"/>
      <c r="H144" s="42"/>
      <c r="I144" s="42"/>
      <c r="J144" s="42"/>
    </row>
    <row r="145" spans="1:10">
      <c r="A145" s="42"/>
      <c r="B145" s="75"/>
      <c r="C145" s="75"/>
      <c r="E145" s="76"/>
      <c r="F145" s="42"/>
      <c r="G145" s="42"/>
      <c r="H145" s="42"/>
      <c r="I145" s="42"/>
      <c r="J145" s="42"/>
    </row>
    <row r="146" spans="1:10">
      <c r="A146" s="42"/>
      <c r="B146" s="75"/>
      <c r="C146" s="75"/>
      <c r="E146" s="76"/>
      <c r="F146" s="42"/>
      <c r="G146" s="42"/>
      <c r="H146" s="42"/>
      <c r="I146" s="42"/>
      <c r="J146" s="42"/>
    </row>
    <row r="147" spans="1:10">
      <c r="A147" s="42"/>
      <c r="B147" s="75"/>
      <c r="C147" s="75"/>
      <c r="E147" s="76"/>
      <c r="F147" s="42"/>
      <c r="G147" s="42"/>
      <c r="H147" s="42"/>
      <c r="I147" s="42"/>
      <c r="J147" s="42"/>
    </row>
    <row r="148" spans="1:10">
      <c r="A148" s="42"/>
      <c r="B148" s="75"/>
      <c r="C148" s="75"/>
      <c r="E148" s="76"/>
      <c r="F148" s="42"/>
      <c r="G148" s="42"/>
      <c r="H148" s="42"/>
      <c r="I148" s="42"/>
      <c r="J148" s="42"/>
    </row>
    <row r="149" spans="1:10">
      <c r="A149" s="42"/>
      <c r="B149" s="75"/>
      <c r="C149" s="75"/>
      <c r="E149" s="76"/>
      <c r="F149" s="42"/>
      <c r="G149" s="42"/>
      <c r="H149" s="42"/>
      <c r="I149" s="42"/>
      <c r="J149" s="42"/>
    </row>
    <row r="150" spans="1:10">
      <c r="A150" s="42"/>
      <c r="B150" s="75"/>
      <c r="C150" s="75"/>
      <c r="E150" s="76"/>
      <c r="F150" s="42"/>
      <c r="G150" s="42"/>
      <c r="H150" s="42"/>
      <c r="I150" s="42"/>
      <c r="J150" s="42"/>
    </row>
    <row r="151" spans="1:10">
      <c r="A151" s="42"/>
      <c r="B151" s="75"/>
      <c r="C151" s="75"/>
      <c r="E151" s="76"/>
      <c r="F151" s="42"/>
      <c r="G151" s="42"/>
      <c r="H151" s="42"/>
      <c r="I151" s="42"/>
      <c r="J151" s="42"/>
    </row>
    <row r="152" spans="1:10">
      <c r="A152" s="42"/>
      <c r="B152" s="75"/>
      <c r="C152" s="75"/>
      <c r="E152" s="76"/>
      <c r="F152" s="42"/>
      <c r="G152" s="42"/>
      <c r="H152" s="42"/>
      <c r="I152" s="42"/>
      <c r="J152" s="42"/>
    </row>
    <row r="153" spans="1:10">
      <c r="A153" s="42"/>
      <c r="B153" s="75"/>
      <c r="C153" s="75"/>
      <c r="E153" s="76"/>
      <c r="F153" s="42"/>
      <c r="G153" s="42"/>
      <c r="H153" s="42"/>
      <c r="I153" s="42"/>
      <c r="J153" s="42"/>
    </row>
    <row r="154" spans="1:10">
      <c r="A154" s="42"/>
      <c r="B154" s="75"/>
      <c r="C154" s="75"/>
      <c r="E154" s="76"/>
      <c r="F154" s="42"/>
      <c r="G154" s="42"/>
      <c r="H154" s="42"/>
      <c r="I154" s="42"/>
      <c r="J154" s="42"/>
    </row>
    <row r="155" spans="1:10">
      <c r="A155" s="42"/>
      <c r="B155" s="75"/>
      <c r="C155" s="75"/>
      <c r="E155" s="76"/>
      <c r="F155" s="42"/>
      <c r="G155" s="42"/>
      <c r="H155" s="42"/>
      <c r="I155" s="42"/>
      <c r="J155" s="42"/>
    </row>
    <row r="156" spans="1:10">
      <c r="A156" s="42"/>
      <c r="B156" s="75"/>
      <c r="C156" s="75"/>
      <c r="E156" s="76"/>
      <c r="F156" s="42"/>
      <c r="G156" s="42"/>
      <c r="H156" s="42"/>
      <c r="I156" s="42"/>
      <c r="J156" s="42"/>
    </row>
    <row r="157" spans="1:10">
      <c r="A157" s="42"/>
      <c r="B157" s="75"/>
      <c r="C157" s="75"/>
      <c r="E157" s="76"/>
      <c r="F157" s="42"/>
      <c r="G157" s="42"/>
      <c r="H157" s="42"/>
      <c r="I157" s="42"/>
      <c r="J157" s="42"/>
    </row>
    <row r="158" spans="1:10">
      <c r="A158" s="42"/>
      <c r="B158" s="75"/>
      <c r="C158" s="75"/>
      <c r="E158" s="76"/>
      <c r="F158" s="42"/>
      <c r="G158" s="42"/>
      <c r="H158" s="42"/>
      <c r="I158" s="42"/>
      <c r="J158" s="42"/>
    </row>
    <row r="159" spans="1:10">
      <c r="A159" s="42"/>
      <c r="B159" s="75"/>
      <c r="C159" s="75"/>
      <c r="E159" s="76"/>
      <c r="F159" s="42"/>
      <c r="G159" s="42"/>
      <c r="H159" s="42"/>
      <c r="I159" s="42"/>
      <c r="J159" s="42"/>
    </row>
    <row r="160" spans="1:10">
      <c r="A160" s="42"/>
      <c r="B160" s="75"/>
      <c r="C160" s="75"/>
      <c r="E160" s="76"/>
      <c r="F160" s="42"/>
      <c r="G160" s="42"/>
      <c r="H160" s="42"/>
      <c r="I160" s="42"/>
      <c r="J160" s="42"/>
    </row>
    <row r="161" spans="1:10">
      <c r="A161" s="42"/>
      <c r="B161" s="75"/>
      <c r="C161" s="75"/>
      <c r="E161" s="76"/>
      <c r="F161" s="42"/>
      <c r="G161" s="42"/>
      <c r="H161" s="42"/>
      <c r="I161" s="42"/>
      <c r="J161" s="42"/>
    </row>
    <row r="162" spans="1:10">
      <c r="A162" s="42"/>
      <c r="B162" s="75"/>
      <c r="C162" s="75"/>
      <c r="E162" s="76"/>
      <c r="F162" s="42"/>
      <c r="G162" s="42"/>
      <c r="H162" s="42"/>
      <c r="I162" s="42"/>
      <c r="J162" s="42"/>
    </row>
    <row r="163" spans="1:10">
      <c r="A163" s="42"/>
      <c r="B163" s="75"/>
      <c r="C163" s="75"/>
      <c r="E163" s="76"/>
      <c r="F163" s="42"/>
      <c r="G163" s="42"/>
      <c r="H163" s="42"/>
      <c r="I163" s="42"/>
      <c r="J163" s="42"/>
    </row>
    <row r="164" spans="1:10">
      <c r="A164" s="42"/>
      <c r="B164" s="75"/>
      <c r="C164" s="75"/>
      <c r="E164" s="76"/>
      <c r="F164" s="42"/>
      <c r="G164" s="42"/>
      <c r="H164" s="42"/>
      <c r="I164" s="42"/>
      <c r="J164" s="42"/>
    </row>
    <row r="165" spans="1:10">
      <c r="A165" s="42"/>
      <c r="B165" s="75"/>
      <c r="C165" s="75"/>
      <c r="E165" s="76"/>
      <c r="F165" s="42"/>
      <c r="G165" s="42"/>
      <c r="H165" s="42"/>
      <c r="I165" s="42"/>
      <c r="J165" s="42"/>
    </row>
    <row r="166" spans="1:10">
      <c r="A166" s="42"/>
      <c r="B166" s="75"/>
      <c r="C166" s="75"/>
      <c r="E166" s="76"/>
      <c r="F166" s="42"/>
      <c r="G166" s="42"/>
      <c r="H166" s="42"/>
      <c r="I166" s="42"/>
      <c r="J166" s="42"/>
    </row>
    <row r="167" spans="1:10">
      <c r="A167" s="42"/>
      <c r="B167" s="75"/>
      <c r="C167" s="75"/>
      <c r="E167" s="76"/>
      <c r="F167" s="42"/>
      <c r="G167" s="42"/>
      <c r="H167" s="42"/>
      <c r="I167" s="42"/>
      <c r="J167" s="42"/>
    </row>
    <row r="168" spans="1:10">
      <c r="A168" s="42"/>
      <c r="B168" s="75"/>
      <c r="C168" s="75"/>
      <c r="E168" s="76"/>
      <c r="F168" s="42"/>
      <c r="G168" s="42"/>
      <c r="H168" s="42"/>
      <c r="I168" s="42"/>
      <c r="J168" s="42"/>
    </row>
    <row r="169" spans="1:10">
      <c r="A169" s="42"/>
      <c r="B169" s="75"/>
      <c r="C169" s="75"/>
      <c r="E169" s="76"/>
      <c r="F169" s="42"/>
      <c r="G169" s="42"/>
      <c r="H169" s="42"/>
      <c r="I169" s="42"/>
      <c r="J169" s="42"/>
    </row>
    <row r="170" spans="1:10">
      <c r="A170" s="42"/>
      <c r="B170" s="75"/>
      <c r="C170" s="75"/>
      <c r="E170" s="76"/>
      <c r="F170" s="42"/>
      <c r="G170" s="42"/>
      <c r="H170" s="42"/>
      <c r="I170" s="42"/>
      <c r="J170" s="42"/>
    </row>
    <row r="171" spans="1:10">
      <c r="A171" s="42"/>
      <c r="B171" s="75"/>
      <c r="C171" s="75"/>
      <c r="E171" s="76"/>
      <c r="F171" s="42"/>
      <c r="G171" s="42"/>
      <c r="H171" s="42"/>
      <c r="I171" s="42"/>
      <c r="J171" s="42"/>
    </row>
    <row r="172" spans="1:10">
      <c r="A172" s="42"/>
      <c r="B172" s="75"/>
      <c r="C172" s="75"/>
      <c r="E172" s="76"/>
      <c r="F172" s="42"/>
      <c r="G172" s="42"/>
      <c r="H172" s="42"/>
      <c r="I172" s="42"/>
      <c r="J172" s="42"/>
    </row>
    <row r="173" spans="1:10">
      <c r="A173" s="42"/>
      <c r="B173" s="75"/>
      <c r="C173" s="75"/>
      <c r="E173" s="76"/>
      <c r="F173" s="42"/>
      <c r="G173" s="42"/>
      <c r="H173" s="42"/>
      <c r="I173" s="42"/>
      <c r="J173" s="42"/>
    </row>
    <row r="174" spans="1:10">
      <c r="A174" s="42"/>
      <c r="B174" s="75"/>
      <c r="C174" s="75"/>
      <c r="E174" s="76"/>
      <c r="F174" s="42"/>
      <c r="G174" s="42"/>
      <c r="H174" s="42"/>
      <c r="I174" s="42"/>
      <c r="J174" s="42"/>
    </row>
    <row r="175" spans="1:10">
      <c r="A175" s="42"/>
      <c r="B175" s="75"/>
      <c r="C175" s="75"/>
      <c r="E175" s="76"/>
      <c r="F175" s="42"/>
      <c r="G175" s="42"/>
      <c r="H175" s="42"/>
      <c r="I175" s="42"/>
      <c r="J175" s="42"/>
    </row>
    <row r="176" spans="1:10">
      <c r="A176" s="42"/>
      <c r="B176" s="75"/>
      <c r="C176" s="75"/>
      <c r="E176" s="76"/>
      <c r="F176" s="42"/>
      <c r="G176" s="42"/>
      <c r="H176" s="42"/>
      <c r="I176" s="42"/>
      <c r="J176" s="42"/>
    </row>
    <row r="177" spans="1:10">
      <c r="A177" s="42"/>
      <c r="B177" s="75"/>
      <c r="C177" s="75"/>
      <c r="E177" s="76"/>
      <c r="F177" s="42"/>
      <c r="G177" s="42"/>
      <c r="H177" s="42"/>
      <c r="I177" s="42"/>
      <c r="J177" s="42"/>
    </row>
    <row r="178" spans="1:10">
      <c r="A178" s="42"/>
      <c r="B178" s="75"/>
      <c r="C178" s="75"/>
      <c r="E178" s="76"/>
      <c r="F178" s="42"/>
      <c r="G178" s="42"/>
      <c r="H178" s="42"/>
      <c r="I178" s="42"/>
      <c r="J178" s="42"/>
    </row>
    <row r="179" spans="1:10">
      <c r="A179" s="42"/>
      <c r="B179" s="75"/>
      <c r="C179" s="75"/>
      <c r="E179" s="76"/>
      <c r="F179" s="42"/>
      <c r="G179" s="42"/>
      <c r="H179" s="42"/>
      <c r="I179" s="42"/>
      <c r="J179" s="42"/>
    </row>
    <row r="180" spans="1:10">
      <c r="A180" s="42"/>
      <c r="B180" s="75"/>
      <c r="C180" s="75"/>
      <c r="E180" s="76"/>
      <c r="F180" s="42"/>
      <c r="G180" s="42"/>
      <c r="H180" s="42"/>
      <c r="I180" s="42"/>
      <c r="J180" s="42"/>
    </row>
    <row r="181" spans="1:10">
      <c r="A181" s="42"/>
      <c r="B181" s="75"/>
      <c r="C181" s="75"/>
      <c r="E181" s="76"/>
      <c r="F181" s="42"/>
      <c r="G181" s="42"/>
      <c r="H181" s="42"/>
      <c r="I181" s="42"/>
      <c r="J181" s="42"/>
    </row>
    <row r="182" spans="1:10">
      <c r="A182" s="42"/>
      <c r="B182" s="75"/>
      <c r="C182" s="75"/>
      <c r="E182" s="76"/>
      <c r="F182" s="42"/>
      <c r="G182" s="42"/>
      <c r="H182" s="42"/>
      <c r="I182" s="42"/>
      <c r="J182" s="42"/>
    </row>
    <row r="183" spans="1:10">
      <c r="A183" s="42"/>
      <c r="B183" s="75"/>
      <c r="C183" s="75"/>
      <c r="E183" s="76"/>
      <c r="F183" s="42"/>
      <c r="G183" s="42"/>
      <c r="H183" s="42"/>
      <c r="I183" s="42"/>
      <c r="J183" s="42"/>
    </row>
    <row r="184" spans="1:10">
      <c r="A184" s="42"/>
      <c r="B184" s="75"/>
      <c r="C184" s="75"/>
      <c r="E184" s="76"/>
      <c r="F184" s="42"/>
      <c r="G184" s="42"/>
      <c r="H184" s="42"/>
      <c r="I184" s="42"/>
      <c r="J184" s="42"/>
    </row>
    <row r="185" spans="1:10">
      <c r="A185" s="42"/>
      <c r="B185" s="75"/>
      <c r="C185" s="75"/>
      <c r="E185" s="76"/>
      <c r="F185" s="42"/>
      <c r="G185" s="42"/>
      <c r="H185" s="42"/>
      <c r="I185" s="42"/>
      <c r="J185" s="42"/>
    </row>
    <row r="186" spans="1:10">
      <c r="A186" s="42"/>
      <c r="B186" s="75"/>
      <c r="C186" s="75"/>
      <c r="E186" s="76"/>
      <c r="F186" s="42"/>
      <c r="G186" s="42"/>
      <c r="H186" s="42"/>
      <c r="I186" s="42"/>
      <c r="J186" s="42"/>
    </row>
    <row r="187" spans="1:10">
      <c r="A187" s="42"/>
      <c r="B187" s="75"/>
      <c r="C187" s="75"/>
      <c r="E187" s="76"/>
      <c r="F187" s="42"/>
      <c r="G187" s="42"/>
      <c r="H187" s="42"/>
      <c r="I187" s="42"/>
      <c r="J187" s="42"/>
    </row>
    <row r="188" spans="1:10">
      <c r="A188" s="42"/>
      <c r="B188" s="75"/>
      <c r="C188" s="75"/>
      <c r="E188" s="76"/>
      <c r="F188" s="42"/>
      <c r="G188" s="42"/>
      <c r="H188" s="42"/>
      <c r="I188" s="42"/>
      <c r="J188" s="42"/>
    </row>
    <row r="189" spans="1:10">
      <c r="A189" s="42"/>
      <c r="B189" s="75"/>
      <c r="C189" s="75"/>
      <c r="E189" s="76"/>
      <c r="F189" s="42"/>
      <c r="G189" s="42"/>
      <c r="H189" s="42"/>
      <c r="I189" s="42"/>
      <c r="J189" s="42"/>
    </row>
    <row r="190" spans="1:10">
      <c r="A190" s="42"/>
      <c r="B190" s="75"/>
      <c r="C190" s="75"/>
      <c r="E190" s="76"/>
      <c r="F190" s="42"/>
      <c r="G190" s="42"/>
      <c r="H190" s="42"/>
      <c r="I190" s="42"/>
      <c r="J190" s="42"/>
    </row>
    <row r="191" spans="1:10">
      <c r="A191" s="42"/>
      <c r="B191" s="75"/>
      <c r="C191" s="75"/>
      <c r="E191" s="76"/>
      <c r="F191" s="42"/>
      <c r="G191" s="42"/>
      <c r="H191" s="42"/>
      <c r="I191" s="42"/>
      <c r="J191" s="42"/>
    </row>
    <row r="192" spans="1:10">
      <c r="A192" s="42"/>
      <c r="B192" s="75"/>
      <c r="C192" s="75"/>
      <c r="E192" s="76"/>
      <c r="F192" s="42"/>
      <c r="G192" s="42"/>
      <c r="H192" s="42"/>
      <c r="I192" s="42"/>
      <c r="J192" s="42"/>
    </row>
    <row r="193" spans="1:10">
      <c r="A193" s="42"/>
      <c r="B193" s="75"/>
      <c r="C193" s="75"/>
      <c r="E193" s="76"/>
      <c r="F193" s="42"/>
      <c r="G193" s="42"/>
      <c r="H193" s="42"/>
      <c r="I193" s="42"/>
      <c r="J193" s="42"/>
    </row>
    <row r="194" spans="1:10">
      <c r="A194" s="42"/>
      <c r="B194" s="75"/>
      <c r="C194" s="75"/>
      <c r="E194" s="76"/>
      <c r="F194" s="42"/>
      <c r="G194" s="42"/>
      <c r="H194" s="42"/>
      <c r="I194" s="42"/>
      <c r="J194" s="42"/>
    </row>
    <row r="195" spans="1:10">
      <c r="A195" s="42"/>
      <c r="B195" s="75"/>
      <c r="C195" s="75"/>
      <c r="E195" s="76"/>
      <c r="F195" s="42"/>
      <c r="G195" s="42"/>
      <c r="H195" s="42"/>
      <c r="I195" s="42"/>
      <c r="J195" s="42"/>
    </row>
    <row r="196" spans="1:10">
      <c r="A196" s="42"/>
      <c r="B196" s="75"/>
      <c r="C196" s="75"/>
      <c r="E196" s="76"/>
      <c r="F196" s="42"/>
      <c r="G196" s="42"/>
      <c r="H196" s="42"/>
      <c r="I196" s="42"/>
      <c r="J196" s="42"/>
    </row>
    <row r="197" spans="1:10">
      <c r="A197" s="42"/>
      <c r="B197" s="75"/>
      <c r="C197" s="75"/>
      <c r="E197" s="76"/>
      <c r="F197" s="42"/>
      <c r="G197" s="42"/>
      <c r="H197" s="42"/>
      <c r="I197" s="42"/>
      <c r="J197" s="42"/>
    </row>
    <row r="198" spans="1:10">
      <c r="A198" s="42"/>
      <c r="B198" s="75"/>
      <c r="C198" s="75"/>
      <c r="E198" s="76"/>
      <c r="F198" s="42"/>
      <c r="G198" s="42"/>
      <c r="H198" s="42"/>
      <c r="I198" s="42"/>
      <c r="J198" s="42"/>
    </row>
    <row r="199" spans="1:10">
      <c r="A199" s="42"/>
      <c r="B199" s="75"/>
      <c r="C199" s="75"/>
      <c r="E199" s="76"/>
      <c r="F199" s="42"/>
      <c r="G199" s="42"/>
      <c r="H199" s="42"/>
      <c r="I199" s="42"/>
      <c r="J199" s="42"/>
    </row>
    <row r="200" spans="1:10">
      <c r="A200" s="42"/>
      <c r="B200" s="75"/>
      <c r="C200" s="75"/>
      <c r="E200" s="76"/>
      <c r="F200" s="42"/>
      <c r="G200" s="42"/>
      <c r="H200" s="42"/>
      <c r="I200" s="42"/>
      <c r="J200" s="42"/>
    </row>
    <row r="201" spans="1:10">
      <c r="A201" s="42"/>
      <c r="B201" s="75"/>
      <c r="C201" s="75"/>
      <c r="E201" s="76"/>
      <c r="F201" s="42"/>
      <c r="G201" s="42"/>
      <c r="H201" s="42"/>
      <c r="I201" s="42"/>
      <c r="J201" s="42"/>
    </row>
    <row r="202" spans="1:10">
      <c r="A202" s="42"/>
      <c r="B202" s="75"/>
      <c r="C202" s="75"/>
      <c r="E202" s="76"/>
      <c r="F202" s="42"/>
      <c r="G202" s="42"/>
      <c r="H202" s="42"/>
      <c r="I202" s="42"/>
      <c r="J202" s="42"/>
    </row>
    <row r="203" spans="1:10">
      <c r="A203" s="42"/>
      <c r="B203" s="75"/>
      <c r="C203" s="75"/>
      <c r="E203" s="76"/>
      <c r="F203" s="42"/>
      <c r="G203" s="42"/>
      <c r="H203" s="42"/>
      <c r="I203" s="42"/>
      <c r="J203" s="42"/>
    </row>
    <row r="204" spans="1:10">
      <c r="A204" s="42"/>
      <c r="B204" s="75"/>
      <c r="C204" s="75"/>
      <c r="E204" s="76"/>
      <c r="F204" s="42"/>
      <c r="G204" s="42"/>
      <c r="H204" s="42"/>
      <c r="I204" s="42"/>
      <c r="J204" s="42"/>
    </row>
    <row r="205" spans="1:10">
      <c r="A205" s="42"/>
      <c r="B205" s="75"/>
      <c r="C205" s="75"/>
      <c r="E205" s="76"/>
      <c r="F205" s="42"/>
      <c r="G205" s="42"/>
      <c r="H205" s="42"/>
      <c r="I205" s="42"/>
      <c r="J205" s="42"/>
    </row>
    <row r="206" spans="1:10">
      <c r="A206" s="42"/>
      <c r="B206" s="75"/>
      <c r="C206" s="75"/>
      <c r="E206" s="76"/>
      <c r="F206" s="42"/>
      <c r="G206" s="42"/>
      <c r="H206" s="42"/>
      <c r="I206" s="42"/>
      <c r="J206" s="42"/>
    </row>
    <row r="207" spans="1:10">
      <c r="A207" s="42"/>
      <c r="B207" s="75"/>
      <c r="C207" s="75"/>
      <c r="E207" s="76"/>
      <c r="F207" s="42"/>
      <c r="G207" s="42"/>
      <c r="H207" s="42"/>
      <c r="I207" s="42"/>
      <c r="J207" s="42"/>
    </row>
    <row r="208" spans="1:10">
      <c r="A208" s="42"/>
      <c r="B208" s="75"/>
      <c r="C208" s="75"/>
      <c r="E208" s="76"/>
      <c r="F208" s="42"/>
      <c r="G208" s="42"/>
      <c r="H208" s="42"/>
      <c r="I208" s="42"/>
      <c r="J208" s="42"/>
    </row>
    <row r="209" spans="1:10">
      <c r="A209" s="42"/>
      <c r="B209" s="75"/>
      <c r="C209" s="75"/>
      <c r="E209" s="76"/>
      <c r="F209" s="42"/>
      <c r="G209" s="42"/>
      <c r="H209" s="42"/>
      <c r="I209" s="42"/>
      <c r="J209" s="42"/>
    </row>
    <row r="210" spans="1:10">
      <c r="A210" s="42"/>
      <c r="B210" s="75"/>
      <c r="C210" s="75"/>
      <c r="E210" s="76"/>
      <c r="F210" s="42"/>
      <c r="G210" s="42"/>
      <c r="H210" s="42"/>
      <c r="I210" s="42"/>
      <c r="J210" s="42"/>
    </row>
    <row r="211" spans="1:10">
      <c r="A211" s="42"/>
      <c r="B211" s="75"/>
      <c r="C211" s="75"/>
      <c r="E211" s="76"/>
      <c r="F211" s="42"/>
      <c r="G211" s="42"/>
      <c r="H211" s="42"/>
      <c r="I211" s="42"/>
      <c r="J211" s="42"/>
    </row>
    <row r="212" spans="1:10">
      <c r="A212" s="42"/>
      <c r="B212" s="75"/>
      <c r="C212" s="75"/>
      <c r="E212" s="76"/>
      <c r="F212" s="42"/>
      <c r="G212" s="42"/>
      <c r="H212" s="42"/>
      <c r="I212" s="42"/>
      <c r="J212" s="42"/>
    </row>
    <row r="213" spans="1:10">
      <c r="A213" s="42"/>
      <c r="B213" s="75"/>
      <c r="C213" s="75"/>
      <c r="E213" s="76"/>
      <c r="F213" s="42"/>
      <c r="G213" s="42"/>
      <c r="H213" s="42"/>
      <c r="I213" s="42"/>
      <c r="J213" s="42"/>
    </row>
    <row r="214" spans="1:10">
      <c r="A214" s="42"/>
      <c r="B214" s="75"/>
      <c r="C214" s="75"/>
      <c r="E214" s="76"/>
      <c r="F214" s="42"/>
      <c r="G214" s="42"/>
      <c r="H214" s="42"/>
      <c r="I214" s="42"/>
      <c r="J214" s="42"/>
    </row>
    <row r="215" spans="1:10">
      <c r="A215" s="42"/>
      <c r="B215" s="75"/>
      <c r="C215" s="75"/>
      <c r="E215" s="76"/>
      <c r="F215" s="42"/>
      <c r="G215" s="42"/>
      <c r="H215" s="42"/>
      <c r="I215" s="42"/>
      <c r="J215" s="42"/>
    </row>
    <row r="216" spans="1:10">
      <c r="A216" s="42"/>
      <c r="B216" s="75"/>
      <c r="C216" s="75"/>
      <c r="E216" s="76"/>
      <c r="F216" s="42"/>
      <c r="G216" s="42"/>
      <c r="H216" s="42"/>
      <c r="I216" s="42"/>
      <c r="J216" s="42"/>
    </row>
    <row r="217" spans="1:10">
      <c r="A217" s="42"/>
      <c r="B217" s="75"/>
      <c r="C217" s="75"/>
      <c r="E217" s="76"/>
      <c r="F217" s="42"/>
      <c r="G217" s="42"/>
      <c r="H217" s="42"/>
      <c r="I217" s="42"/>
      <c r="J217" s="42"/>
    </row>
    <row r="218" spans="1:10">
      <c r="A218" s="42"/>
      <c r="B218" s="75"/>
      <c r="C218" s="75"/>
      <c r="E218" s="76"/>
      <c r="F218" s="42"/>
      <c r="G218" s="42"/>
      <c r="H218" s="42"/>
      <c r="I218" s="42"/>
      <c r="J218" s="42"/>
    </row>
    <row r="219" spans="1:10">
      <c r="A219" s="42"/>
      <c r="B219" s="75"/>
      <c r="C219" s="75"/>
      <c r="E219" s="76"/>
      <c r="F219" s="42"/>
      <c r="G219" s="42"/>
      <c r="H219" s="42"/>
      <c r="I219" s="42"/>
      <c r="J219" s="42"/>
    </row>
    <row r="220" spans="1:10">
      <c r="A220" s="42"/>
      <c r="B220" s="75"/>
      <c r="C220" s="75"/>
      <c r="E220" s="76"/>
      <c r="F220" s="42"/>
      <c r="G220" s="42"/>
      <c r="H220" s="42"/>
      <c r="I220" s="42"/>
      <c r="J220" s="42"/>
    </row>
    <row r="221" spans="1:10">
      <c r="A221" s="42"/>
      <c r="B221" s="75"/>
      <c r="C221" s="75"/>
      <c r="E221" s="76"/>
      <c r="F221" s="42"/>
      <c r="G221" s="42"/>
      <c r="H221" s="42"/>
      <c r="I221" s="42"/>
      <c r="J221" s="42"/>
    </row>
    <row r="222" spans="1:10">
      <c r="A222" s="42"/>
      <c r="B222" s="75"/>
      <c r="C222" s="75"/>
      <c r="E222" s="76"/>
      <c r="F222" s="42"/>
      <c r="G222" s="42"/>
      <c r="H222" s="42"/>
      <c r="I222" s="42"/>
      <c r="J222" s="42"/>
    </row>
    <row r="223" spans="1:10">
      <c r="A223" s="42"/>
      <c r="B223" s="75"/>
      <c r="C223" s="75"/>
      <c r="E223" s="76"/>
      <c r="F223" s="42"/>
      <c r="G223" s="42"/>
      <c r="H223" s="42"/>
      <c r="I223" s="42"/>
      <c r="J223" s="42"/>
    </row>
    <row r="224" spans="1:10">
      <c r="A224" s="42"/>
      <c r="B224" s="75"/>
      <c r="C224" s="75"/>
      <c r="E224" s="76"/>
      <c r="F224" s="42"/>
      <c r="G224" s="42"/>
      <c r="H224" s="42"/>
      <c r="I224" s="42"/>
      <c r="J224" s="42"/>
    </row>
    <row r="225" spans="1:10">
      <c r="A225" s="42"/>
      <c r="B225" s="75"/>
      <c r="C225" s="75"/>
      <c r="E225" s="76"/>
      <c r="F225" s="42"/>
      <c r="G225" s="42"/>
      <c r="H225" s="42"/>
      <c r="I225" s="42"/>
      <c r="J225" s="42"/>
    </row>
    <row r="226" spans="1:10">
      <c r="A226" s="42"/>
      <c r="B226" s="75"/>
      <c r="C226" s="75"/>
      <c r="E226" s="76"/>
      <c r="F226" s="42"/>
      <c r="G226" s="42"/>
      <c r="H226" s="42"/>
      <c r="I226" s="42"/>
      <c r="J226" s="42"/>
    </row>
    <row r="227" spans="1:10">
      <c r="A227" s="42"/>
      <c r="B227" s="75"/>
      <c r="C227" s="75"/>
      <c r="E227" s="76"/>
      <c r="F227" s="42"/>
      <c r="G227" s="42"/>
      <c r="H227" s="42"/>
      <c r="I227" s="42"/>
      <c r="J227" s="42"/>
    </row>
    <row r="228" spans="1:10">
      <c r="A228" s="42"/>
      <c r="B228" s="75"/>
      <c r="C228" s="75"/>
      <c r="E228" s="76"/>
      <c r="F228" s="42"/>
      <c r="G228" s="42"/>
      <c r="H228" s="42"/>
      <c r="I228" s="42"/>
      <c r="J228" s="42"/>
    </row>
    <row r="229" spans="1:10">
      <c r="A229" s="42"/>
      <c r="B229" s="75"/>
      <c r="C229" s="75"/>
      <c r="E229" s="76"/>
      <c r="F229" s="42"/>
      <c r="G229" s="42"/>
      <c r="H229" s="42"/>
      <c r="I229" s="42"/>
      <c r="J229" s="42"/>
    </row>
    <row r="230" spans="1:10">
      <c r="A230" s="42"/>
      <c r="B230" s="75"/>
      <c r="C230" s="75"/>
      <c r="E230" s="76"/>
      <c r="F230" s="42"/>
      <c r="G230" s="42"/>
      <c r="H230" s="42"/>
      <c r="I230" s="42"/>
      <c r="J230" s="42"/>
    </row>
    <row r="231" spans="1:10">
      <c r="A231" s="42"/>
      <c r="B231" s="75"/>
      <c r="C231" s="75"/>
      <c r="E231" s="76"/>
      <c r="F231" s="42"/>
      <c r="G231" s="42"/>
      <c r="H231" s="42"/>
      <c r="I231" s="42"/>
      <c r="J231" s="42"/>
    </row>
    <row r="232" spans="1:10">
      <c r="A232" s="42"/>
      <c r="B232" s="75"/>
      <c r="C232" s="75"/>
      <c r="E232" s="76"/>
      <c r="F232" s="42"/>
      <c r="G232" s="42"/>
      <c r="H232" s="42"/>
      <c r="I232" s="42"/>
      <c r="J232" s="42"/>
    </row>
    <row r="233" spans="1:10">
      <c r="A233" s="42"/>
      <c r="B233" s="75"/>
      <c r="C233" s="75"/>
      <c r="E233" s="76"/>
      <c r="F233" s="42"/>
      <c r="G233" s="42"/>
      <c r="H233" s="42"/>
      <c r="I233" s="42"/>
      <c r="J233" s="42"/>
    </row>
    <row r="234" spans="1:10">
      <c r="A234" s="42"/>
      <c r="B234" s="75"/>
      <c r="C234" s="75"/>
      <c r="E234" s="76"/>
      <c r="F234" s="42"/>
      <c r="G234" s="42"/>
      <c r="H234" s="42"/>
      <c r="I234" s="42"/>
      <c r="J234" s="42"/>
    </row>
    <row r="235" spans="1:10">
      <c r="A235" s="42"/>
      <c r="B235" s="75"/>
      <c r="C235" s="75"/>
      <c r="E235" s="76"/>
      <c r="F235" s="42"/>
      <c r="G235" s="42"/>
      <c r="H235" s="42"/>
      <c r="I235" s="42"/>
      <c r="J235" s="42"/>
    </row>
    <row r="236" spans="1:10">
      <c r="A236" s="42"/>
      <c r="B236" s="75"/>
      <c r="C236" s="75"/>
      <c r="E236" s="76"/>
      <c r="F236" s="42"/>
      <c r="G236" s="42"/>
      <c r="H236" s="42"/>
      <c r="I236" s="42"/>
      <c r="J236" s="42"/>
    </row>
    <row r="237" spans="1:10">
      <c r="A237" s="42"/>
      <c r="B237" s="75"/>
      <c r="C237" s="75"/>
      <c r="E237" s="76"/>
      <c r="F237" s="42"/>
      <c r="G237" s="42"/>
      <c r="H237" s="42"/>
      <c r="I237" s="42"/>
      <c r="J237" s="42"/>
    </row>
    <row r="238" spans="1:10">
      <c r="A238" s="42"/>
      <c r="B238" s="75"/>
      <c r="C238" s="75"/>
      <c r="E238" s="76"/>
      <c r="F238" s="42"/>
      <c r="G238" s="42"/>
      <c r="H238" s="42"/>
      <c r="I238" s="42"/>
      <c r="J238" s="42"/>
    </row>
    <row r="239" spans="1:10">
      <c r="A239" s="42"/>
      <c r="B239" s="75"/>
      <c r="C239" s="75"/>
      <c r="E239" s="76"/>
      <c r="F239" s="42"/>
      <c r="G239" s="42"/>
      <c r="H239" s="42"/>
      <c r="I239" s="42"/>
      <c r="J239" s="42"/>
    </row>
    <row r="240" spans="1:10">
      <c r="A240" s="42"/>
      <c r="B240" s="75"/>
      <c r="C240" s="75"/>
      <c r="E240" s="76"/>
      <c r="F240" s="42"/>
      <c r="G240" s="42"/>
      <c r="H240" s="42"/>
      <c r="I240" s="42"/>
      <c r="J240" s="42"/>
    </row>
    <row r="241" spans="1:10">
      <c r="A241" s="42"/>
      <c r="B241" s="75"/>
      <c r="C241" s="75"/>
      <c r="E241" s="76"/>
      <c r="F241" s="42"/>
      <c r="G241" s="42"/>
      <c r="H241" s="42"/>
      <c r="I241" s="42"/>
      <c r="J241" s="42"/>
    </row>
    <row r="242" spans="1:10">
      <c r="A242" s="42"/>
      <c r="B242" s="75"/>
      <c r="C242" s="75"/>
      <c r="E242" s="76"/>
      <c r="F242" s="42"/>
      <c r="G242" s="42"/>
      <c r="H242" s="42"/>
      <c r="I242" s="42"/>
      <c r="J242" s="42"/>
    </row>
    <row r="243" spans="1:10">
      <c r="A243" s="42"/>
      <c r="B243" s="75"/>
      <c r="C243" s="75"/>
      <c r="E243" s="76"/>
      <c r="F243" s="42"/>
      <c r="G243" s="42"/>
      <c r="H243" s="42"/>
      <c r="I243" s="42"/>
      <c r="J243" s="42"/>
    </row>
    <row r="244" spans="1:10">
      <c r="A244" s="42"/>
      <c r="B244" s="75"/>
      <c r="C244" s="75"/>
      <c r="E244" s="76"/>
      <c r="F244" s="42"/>
      <c r="G244" s="42"/>
      <c r="H244" s="42"/>
      <c r="I244" s="42"/>
      <c r="J244" s="42"/>
    </row>
    <row r="245" spans="1:10">
      <c r="A245" s="42"/>
      <c r="B245" s="75"/>
      <c r="C245" s="75"/>
      <c r="E245" s="76"/>
      <c r="F245" s="42"/>
      <c r="G245" s="42"/>
      <c r="H245" s="42"/>
      <c r="I245" s="42"/>
      <c r="J245" s="42"/>
    </row>
    <row r="246" spans="1:10">
      <c r="A246" s="42"/>
      <c r="B246" s="75"/>
      <c r="C246" s="75"/>
      <c r="E246" s="76"/>
      <c r="F246" s="42"/>
      <c r="G246" s="42"/>
      <c r="H246" s="42"/>
      <c r="I246" s="42"/>
      <c r="J246" s="42"/>
    </row>
    <row r="247" spans="1:10">
      <c r="A247" s="42"/>
      <c r="B247" s="75"/>
      <c r="C247" s="75"/>
      <c r="E247" s="76"/>
      <c r="F247" s="42"/>
      <c r="G247" s="42"/>
      <c r="H247" s="42"/>
      <c r="I247" s="42"/>
      <c r="J247" s="42"/>
    </row>
    <row r="248" spans="1:10">
      <c r="A248" s="42"/>
      <c r="B248" s="75"/>
      <c r="C248" s="75"/>
      <c r="E248" s="76"/>
      <c r="F248" s="42"/>
      <c r="G248" s="42"/>
      <c r="H248" s="42"/>
      <c r="I248" s="42"/>
      <c r="J248" s="42"/>
    </row>
    <row r="249" spans="1:10">
      <c r="A249" s="42"/>
      <c r="B249" s="75"/>
      <c r="C249" s="75"/>
      <c r="E249" s="76"/>
      <c r="F249" s="42"/>
      <c r="G249" s="42"/>
      <c r="H249" s="42"/>
      <c r="I249" s="42"/>
      <c r="J249" s="42"/>
    </row>
    <row r="250" spans="1:10">
      <c r="A250" s="42"/>
      <c r="B250" s="75"/>
      <c r="C250" s="75"/>
      <c r="E250" s="76"/>
      <c r="F250" s="42"/>
      <c r="G250" s="42"/>
      <c r="H250" s="42"/>
      <c r="I250" s="42"/>
      <c r="J250" s="42"/>
    </row>
    <row r="251" spans="1:10">
      <c r="A251" s="42"/>
      <c r="B251" s="75"/>
      <c r="C251" s="75"/>
      <c r="E251" s="76"/>
      <c r="F251" s="42"/>
      <c r="G251" s="42"/>
      <c r="H251" s="42"/>
      <c r="I251" s="42"/>
      <c r="J251" s="42"/>
    </row>
    <row r="252" spans="1:10">
      <c r="A252" s="42"/>
      <c r="B252" s="75"/>
      <c r="C252" s="75"/>
      <c r="E252" s="76"/>
      <c r="F252" s="42"/>
      <c r="G252" s="42"/>
      <c r="H252" s="42"/>
      <c r="I252" s="42"/>
      <c r="J252" s="42"/>
    </row>
    <row r="253" spans="1:10">
      <c r="A253" s="42"/>
      <c r="B253" s="75"/>
      <c r="C253" s="75"/>
      <c r="E253" s="76"/>
      <c r="F253" s="42"/>
      <c r="G253" s="42"/>
      <c r="H253" s="42"/>
      <c r="I253" s="42"/>
      <c r="J253" s="42"/>
    </row>
    <row r="254" spans="1:10">
      <c r="A254" s="42"/>
      <c r="B254" s="75"/>
      <c r="C254" s="75"/>
      <c r="E254" s="76"/>
      <c r="F254" s="42"/>
      <c r="G254" s="42"/>
      <c r="H254" s="42"/>
      <c r="I254" s="42"/>
      <c r="J254" s="42"/>
    </row>
    <row r="255" spans="1:10">
      <c r="A255" s="42"/>
      <c r="B255" s="75"/>
      <c r="C255" s="75"/>
      <c r="E255" s="76"/>
      <c r="F255" s="42"/>
      <c r="G255" s="42"/>
      <c r="H255" s="42"/>
      <c r="I255" s="42"/>
      <c r="J255" s="42"/>
    </row>
    <row r="256" spans="1:10">
      <c r="A256" s="42"/>
      <c r="B256" s="75"/>
      <c r="C256" s="75"/>
      <c r="E256" s="76"/>
      <c r="F256" s="42"/>
      <c r="G256" s="42"/>
      <c r="H256" s="42"/>
      <c r="I256" s="42"/>
      <c r="J256" s="42"/>
    </row>
    <row r="257" spans="1:10">
      <c r="A257" s="42"/>
      <c r="B257" s="75"/>
      <c r="C257" s="75"/>
      <c r="E257" s="76"/>
      <c r="F257" s="42"/>
      <c r="G257" s="42"/>
      <c r="H257" s="42"/>
      <c r="I257" s="42"/>
      <c r="J257" s="42"/>
    </row>
    <row r="258" spans="1:10">
      <c r="A258" s="42"/>
      <c r="B258" s="75"/>
      <c r="C258" s="75"/>
      <c r="E258" s="76"/>
      <c r="F258" s="42"/>
      <c r="G258" s="42"/>
      <c r="H258" s="42"/>
      <c r="I258" s="42"/>
      <c r="J258" s="42"/>
    </row>
    <row r="259" spans="1:10">
      <c r="A259" s="42"/>
      <c r="B259" s="75"/>
      <c r="C259" s="75"/>
      <c r="E259" s="76"/>
      <c r="F259" s="42"/>
      <c r="G259" s="42"/>
      <c r="H259" s="42"/>
      <c r="I259" s="42"/>
      <c r="J259" s="42"/>
    </row>
    <row r="260" spans="1:10">
      <c r="A260" s="42"/>
      <c r="B260" s="75"/>
      <c r="C260" s="75"/>
      <c r="E260" s="76"/>
      <c r="F260" s="42"/>
      <c r="G260" s="42"/>
      <c r="H260" s="42"/>
      <c r="I260" s="42"/>
      <c r="J260" s="42"/>
    </row>
    <row r="261" spans="1:10">
      <c r="A261" s="42"/>
      <c r="B261" s="75"/>
      <c r="C261" s="75"/>
      <c r="E261" s="76"/>
      <c r="F261" s="42"/>
      <c r="G261" s="42"/>
      <c r="H261" s="42"/>
      <c r="I261" s="42"/>
      <c r="J261" s="42"/>
    </row>
    <row r="262" spans="1:10">
      <c r="A262" s="42"/>
      <c r="B262" s="75"/>
      <c r="C262" s="75"/>
      <c r="E262" s="76"/>
      <c r="F262" s="42"/>
      <c r="G262" s="42"/>
      <c r="H262" s="42"/>
      <c r="I262" s="42"/>
      <c r="J262" s="42"/>
    </row>
    <row r="263" spans="1:10">
      <c r="A263" s="42"/>
      <c r="B263" s="75"/>
      <c r="C263" s="75"/>
      <c r="E263" s="76"/>
      <c r="F263" s="42"/>
      <c r="G263" s="42"/>
      <c r="H263" s="42"/>
      <c r="I263" s="42"/>
      <c r="J263" s="42"/>
    </row>
    <row r="264" spans="1:10">
      <c r="A264" s="42"/>
      <c r="B264" s="75"/>
      <c r="C264" s="75"/>
      <c r="E264" s="76"/>
      <c r="F264" s="42"/>
      <c r="G264" s="42"/>
      <c r="H264" s="42"/>
      <c r="I264" s="42"/>
      <c r="J264" s="42"/>
    </row>
    <row r="265" spans="1:10">
      <c r="A265" s="42"/>
      <c r="B265" s="75"/>
      <c r="C265" s="75"/>
      <c r="E265" s="76"/>
      <c r="F265" s="42"/>
      <c r="G265" s="42"/>
      <c r="H265" s="42"/>
      <c r="I265" s="42"/>
      <c r="J265" s="42"/>
    </row>
    <row r="266" spans="1:10">
      <c r="A266" s="42"/>
      <c r="B266" s="75"/>
      <c r="C266" s="75"/>
      <c r="E266" s="76"/>
      <c r="F266" s="42"/>
      <c r="G266" s="42"/>
      <c r="H266" s="42"/>
      <c r="I266" s="42"/>
      <c r="J266" s="42"/>
    </row>
    <row r="267" spans="1:10">
      <c r="A267" s="42"/>
      <c r="B267" s="75"/>
      <c r="C267" s="75"/>
      <c r="E267" s="76"/>
      <c r="F267" s="42"/>
      <c r="G267" s="42"/>
      <c r="H267" s="42"/>
      <c r="I267" s="42"/>
      <c r="J267" s="42"/>
    </row>
    <row r="268" spans="1:10">
      <c r="A268" s="42"/>
      <c r="B268" s="75"/>
      <c r="C268" s="75"/>
      <c r="E268" s="76"/>
      <c r="F268" s="42"/>
      <c r="G268" s="42"/>
      <c r="H268" s="42"/>
      <c r="I268" s="42"/>
      <c r="J268" s="42"/>
    </row>
    <row r="269" spans="1:10">
      <c r="A269" s="42"/>
      <c r="B269" s="75"/>
      <c r="C269" s="75"/>
      <c r="E269" s="76"/>
      <c r="F269" s="42"/>
      <c r="G269" s="42"/>
      <c r="H269" s="42"/>
      <c r="I269" s="42"/>
      <c r="J269" s="42"/>
    </row>
    <row r="270" spans="1:10">
      <c r="A270" s="42"/>
      <c r="B270" s="75"/>
      <c r="C270" s="75"/>
      <c r="E270" s="76"/>
      <c r="F270" s="42"/>
      <c r="G270" s="42"/>
      <c r="H270" s="42"/>
      <c r="I270" s="42"/>
      <c r="J270" s="42"/>
    </row>
    <row r="271" spans="1:10">
      <c r="A271" s="42"/>
      <c r="B271" s="75"/>
      <c r="C271" s="75"/>
      <c r="E271" s="76"/>
      <c r="F271" s="42"/>
      <c r="G271" s="42"/>
      <c r="H271" s="42"/>
      <c r="I271" s="42"/>
      <c r="J271" s="42"/>
    </row>
    <row r="272" spans="1:10">
      <c r="A272" s="42"/>
      <c r="B272" s="75"/>
      <c r="C272" s="75"/>
      <c r="E272" s="76"/>
      <c r="F272" s="42"/>
      <c r="G272" s="42"/>
      <c r="H272" s="42"/>
      <c r="I272" s="42"/>
      <c r="J272" s="42"/>
    </row>
    <row r="273" spans="1:10">
      <c r="A273" s="42"/>
      <c r="B273" s="75"/>
      <c r="C273" s="75"/>
      <c r="E273" s="76"/>
      <c r="F273" s="42"/>
      <c r="G273" s="42"/>
      <c r="H273" s="42"/>
      <c r="I273" s="42"/>
      <c r="J273" s="42"/>
    </row>
    <row r="274" spans="1:10">
      <c r="A274" s="42"/>
      <c r="B274" s="75"/>
      <c r="C274" s="75"/>
      <c r="E274" s="76"/>
      <c r="F274" s="42"/>
      <c r="G274" s="42"/>
      <c r="H274" s="42"/>
      <c r="I274" s="42"/>
      <c r="J274" s="42"/>
    </row>
    <row r="275" spans="1:10">
      <c r="A275" s="42"/>
      <c r="B275" s="75"/>
      <c r="C275" s="75"/>
      <c r="E275" s="76"/>
      <c r="F275" s="42"/>
      <c r="G275" s="42"/>
      <c r="H275" s="42"/>
      <c r="I275" s="42"/>
      <c r="J275" s="42"/>
    </row>
    <row r="276" spans="1:10">
      <c r="A276" s="42"/>
      <c r="B276" s="75"/>
      <c r="C276" s="75"/>
      <c r="E276" s="76"/>
      <c r="F276" s="42"/>
      <c r="G276" s="42"/>
      <c r="H276" s="42"/>
      <c r="I276" s="42"/>
      <c r="J276" s="42"/>
    </row>
    <row r="277" spans="1:10">
      <c r="A277" s="42"/>
      <c r="B277" s="75"/>
      <c r="C277" s="75"/>
      <c r="E277" s="76"/>
      <c r="F277" s="42"/>
      <c r="G277" s="42"/>
      <c r="H277" s="42"/>
      <c r="I277" s="42"/>
      <c r="J277" s="42"/>
    </row>
    <row r="278" spans="1:10">
      <c r="A278" s="42"/>
      <c r="B278" s="75"/>
      <c r="C278" s="75"/>
      <c r="E278" s="76"/>
      <c r="F278" s="42"/>
      <c r="G278" s="42"/>
      <c r="H278" s="42"/>
      <c r="I278" s="42"/>
      <c r="J278" s="42"/>
    </row>
    <row r="279" spans="1:10">
      <c r="A279" s="42"/>
      <c r="B279" s="75"/>
      <c r="C279" s="75"/>
      <c r="E279" s="76"/>
      <c r="F279" s="42"/>
      <c r="G279" s="42"/>
      <c r="H279" s="42"/>
      <c r="I279" s="42"/>
      <c r="J279" s="42"/>
    </row>
    <row r="280" spans="1:10">
      <c r="A280" s="42"/>
      <c r="B280" s="75"/>
      <c r="C280" s="75"/>
      <c r="E280" s="76"/>
      <c r="F280" s="42"/>
      <c r="G280" s="42"/>
      <c r="H280" s="42"/>
      <c r="I280" s="42"/>
      <c r="J280" s="42"/>
    </row>
    <row r="281" spans="1:10">
      <c r="A281" s="42"/>
      <c r="B281" s="75"/>
      <c r="C281" s="75"/>
      <c r="E281" s="76"/>
      <c r="F281" s="42"/>
      <c r="G281" s="42"/>
      <c r="H281" s="42"/>
      <c r="I281" s="42"/>
      <c r="J281" s="42"/>
    </row>
    <row r="282" spans="1:10">
      <c r="A282" s="42"/>
      <c r="B282" s="75"/>
      <c r="C282" s="75"/>
      <c r="E282" s="76"/>
      <c r="F282" s="42"/>
      <c r="G282" s="42"/>
      <c r="H282" s="42"/>
      <c r="I282" s="42"/>
      <c r="J282" s="42"/>
    </row>
    <row r="283" spans="1:10">
      <c r="A283" s="42"/>
      <c r="B283" s="75"/>
      <c r="C283" s="75"/>
      <c r="E283" s="76"/>
      <c r="F283" s="42"/>
      <c r="G283" s="42"/>
      <c r="H283" s="42"/>
      <c r="I283" s="42"/>
      <c r="J283" s="42"/>
    </row>
    <row r="284" spans="1:10">
      <c r="A284" s="42"/>
      <c r="B284" s="75"/>
      <c r="C284" s="75"/>
      <c r="E284" s="76"/>
      <c r="F284" s="42"/>
      <c r="G284" s="42"/>
      <c r="H284" s="42"/>
      <c r="I284" s="42"/>
      <c r="J284" s="42"/>
    </row>
    <row r="285" spans="1:10">
      <c r="A285" s="42"/>
      <c r="B285" s="75"/>
      <c r="C285" s="75"/>
      <c r="E285" s="76"/>
      <c r="F285" s="42"/>
      <c r="G285" s="42"/>
      <c r="H285" s="42"/>
      <c r="I285" s="42"/>
      <c r="J285" s="42"/>
    </row>
    <row r="286" spans="1:10">
      <c r="A286" s="42"/>
      <c r="B286" s="75"/>
      <c r="C286" s="75"/>
      <c r="E286" s="76"/>
      <c r="F286" s="42"/>
      <c r="G286" s="42"/>
      <c r="H286" s="42"/>
      <c r="I286" s="42"/>
      <c r="J286" s="42"/>
    </row>
    <row r="287" spans="1:10">
      <c r="A287" s="42"/>
      <c r="B287" s="75"/>
      <c r="C287" s="75"/>
      <c r="E287" s="76"/>
      <c r="F287" s="42"/>
      <c r="G287" s="42"/>
      <c r="H287" s="42"/>
      <c r="I287" s="42"/>
      <c r="J287" s="42"/>
    </row>
    <row r="288" spans="1:10">
      <c r="A288" s="42"/>
      <c r="B288" s="75"/>
      <c r="C288" s="75"/>
      <c r="E288" s="76"/>
      <c r="F288" s="42"/>
      <c r="G288" s="42"/>
      <c r="H288" s="42"/>
      <c r="I288" s="42"/>
      <c r="J288" s="42"/>
    </row>
    <row r="289" spans="1:10">
      <c r="A289" s="42"/>
      <c r="B289" s="75"/>
      <c r="C289" s="75"/>
      <c r="E289" s="76"/>
      <c r="F289" s="42"/>
      <c r="G289" s="42"/>
      <c r="H289" s="42"/>
      <c r="I289" s="42"/>
      <c r="J289" s="42"/>
    </row>
    <row r="290" spans="1:10">
      <c r="A290" s="42"/>
      <c r="B290" s="75"/>
      <c r="C290" s="75"/>
      <c r="E290" s="76"/>
      <c r="F290" s="42"/>
      <c r="G290" s="42"/>
      <c r="H290" s="42"/>
      <c r="I290" s="42"/>
      <c r="J290" s="42"/>
    </row>
    <row r="291" spans="1:10">
      <c r="A291" s="42"/>
      <c r="B291" s="75"/>
      <c r="C291" s="75"/>
      <c r="E291" s="76"/>
      <c r="F291" s="42"/>
      <c r="G291" s="42"/>
      <c r="H291" s="42"/>
      <c r="I291" s="42"/>
      <c r="J291" s="42"/>
    </row>
    <row r="292" spans="1:10">
      <c r="A292" s="42"/>
      <c r="B292" s="75"/>
      <c r="C292" s="75"/>
      <c r="E292" s="76"/>
      <c r="F292" s="42"/>
      <c r="G292" s="42"/>
      <c r="H292" s="42"/>
      <c r="I292" s="42"/>
      <c r="J292" s="42"/>
    </row>
    <row r="293" spans="1:10">
      <c r="A293" s="42"/>
      <c r="B293" s="75"/>
      <c r="C293" s="75"/>
      <c r="E293" s="76"/>
      <c r="F293" s="42"/>
      <c r="G293" s="42"/>
      <c r="H293" s="42"/>
      <c r="I293" s="42"/>
      <c r="J293" s="42"/>
    </row>
    <row r="294" spans="1:10">
      <c r="A294" s="42"/>
      <c r="B294" s="75"/>
      <c r="C294" s="75"/>
      <c r="E294" s="76"/>
      <c r="F294" s="42"/>
      <c r="G294" s="42"/>
      <c r="H294" s="42"/>
      <c r="I294" s="42"/>
      <c r="J294" s="42"/>
    </row>
    <row r="295" spans="1:10">
      <c r="A295" s="42"/>
      <c r="B295" s="75"/>
      <c r="C295" s="75"/>
      <c r="E295" s="76"/>
      <c r="F295" s="42"/>
      <c r="G295" s="42"/>
      <c r="H295" s="42"/>
      <c r="I295" s="42"/>
      <c r="J295" s="42"/>
    </row>
    <row r="296" spans="1:10">
      <c r="A296" s="42"/>
      <c r="B296" s="75"/>
      <c r="C296" s="75"/>
      <c r="E296" s="76"/>
      <c r="F296" s="42"/>
      <c r="G296" s="42"/>
      <c r="H296" s="42"/>
      <c r="I296" s="42"/>
      <c r="J296" s="42"/>
    </row>
    <row r="297" spans="1:10">
      <c r="A297" s="42"/>
      <c r="B297" s="75"/>
      <c r="C297" s="75"/>
      <c r="E297" s="76"/>
      <c r="F297" s="42"/>
      <c r="G297" s="42"/>
      <c r="H297" s="42"/>
      <c r="I297" s="42"/>
      <c r="J297" s="42"/>
    </row>
    <row r="298" spans="1:10">
      <c r="A298" s="42"/>
      <c r="B298" s="75"/>
      <c r="C298" s="75"/>
      <c r="E298" s="76"/>
      <c r="F298" s="42"/>
      <c r="G298" s="42"/>
      <c r="H298" s="42"/>
      <c r="I298" s="42"/>
      <c r="J298" s="42"/>
    </row>
    <row r="299" spans="1:10">
      <c r="A299" s="42"/>
      <c r="B299" s="75"/>
      <c r="C299" s="75"/>
      <c r="E299" s="76"/>
      <c r="F299" s="42"/>
      <c r="G299" s="42"/>
      <c r="H299" s="42"/>
      <c r="I299" s="42"/>
      <c r="J299" s="42"/>
    </row>
    <row r="300" spans="1:10">
      <c r="A300" s="42"/>
      <c r="B300" s="75"/>
      <c r="C300" s="75"/>
      <c r="E300" s="76"/>
      <c r="F300" s="42"/>
      <c r="G300" s="42"/>
      <c r="H300" s="42"/>
      <c r="I300" s="42"/>
      <c r="J300" s="42"/>
    </row>
    <row r="301" spans="1:10">
      <c r="A301" s="42"/>
      <c r="B301" s="75"/>
      <c r="C301" s="75"/>
      <c r="E301" s="76"/>
      <c r="F301" s="42"/>
      <c r="G301" s="42"/>
      <c r="H301" s="42"/>
      <c r="I301" s="42"/>
      <c r="J301" s="42"/>
    </row>
    <row r="302" spans="1:10">
      <c r="A302" s="42"/>
      <c r="B302" s="75"/>
      <c r="C302" s="75"/>
      <c r="E302" s="76"/>
      <c r="F302" s="42"/>
      <c r="G302" s="42"/>
      <c r="H302" s="42"/>
      <c r="I302" s="42"/>
      <c r="J302" s="42"/>
    </row>
    <row r="303" spans="1:10">
      <c r="A303" s="42"/>
      <c r="B303" s="75"/>
      <c r="C303" s="75"/>
      <c r="E303" s="76"/>
      <c r="F303" s="42"/>
      <c r="G303" s="42"/>
      <c r="H303" s="42"/>
      <c r="I303" s="42"/>
      <c r="J303" s="42"/>
    </row>
    <row r="304" spans="1:10">
      <c r="A304" s="42"/>
      <c r="B304" s="75"/>
      <c r="C304" s="75"/>
      <c r="E304" s="76"/>
      <c r="F304" s="42"/>
      <c r="G304" s="42"/>
      <c r="H304" s="42"/>
      <c r="I304" s="42"/>
      <c r="J304" s="42"/>
    </row>
    <row r="305" spans="1:10">
      <c r="A305" s="42"/>
      <c r="B305" s="75"/>
      <c r="C305" s="75"/>
      <c r="E305" s="76"/>
      <c r="F305" s="42"/>
      <c r="G305" s="42"/>
      <c r="H305" s="42"/>
      <c r="I305" s="42"/>
      <c r="J305" s="42"/>
    </row>
    <row r="306" spans="1:10">
      <c r="A306" s="42"/>
      <c r="B306" s="75"/>
      <c r="C306" s="75"/>
      <c r="E306" s="76"/>
      <c r="F306" s="42"/>
      <c r="G306" s="42"/>
      <c r="H306" s="42"/>
      <c r="I306" s="42"/>
      <c r="J306" s="42"/>
    </row>
    <row r="307" spans="1:10">
      <c r="A307" s="42"/>
      <c r="B307" s="75"/>
      <c r="C307" s="75"/>
      <c r="E307" s="76"/>
      <c r="F307" s="42"/>
      <c r="G307" s="42"/>
      <c r="H307" s="42"/>
      <c r="I307" s="42"/>
      <c r="J307" s="42"/>
    </row>
    <row r="308" spans="1:10">
      <c r="A308" s="42"/>
      <c r="B308" s="75"/>
      <c r="C308" s="75"/>
      <c r="E308" s="76"/>
      <c r="F308" s="42"/>
      <c r="G308" s="42"/>
      <c r="H308" s="42"/>
      <c r="I308" s="42"/>
      <c r="J308" s="42"/>
    </row>
    <row r="309" spans="1:10">
      <c r="A309" s="42"/>
      <c r="B309" s="75"/>
      <c r="C309" s="75"/>
      <c r="E309" s="76"/>
      <c r="F309" s="42"/>
      <c r="G309" s="42"/>
      <c r="H309" s="42"/>
      <c r="I309" s="42"/>
      <c r="J309" s="42"/>
    </row>
    <row r="310" spans="1:10">
      <c r="A310" s="42"/>
      <c r="B310" s="75"/>
      <c r="C310" s="75"/>
      <c r="E310" s="76"/>
      <c r="F310" s="42"/>
      <c r="G310" s="42"/>
      <c r="H310" s="42"/>
      <c r="I310" s="42"/>
      <c r="J310" s="42"/>
    </row>
    <row r="311" spans="1:10">
      <c r="A311" s="42"/>
      <c r="B311" s="75"/>
      <c r="C311" s="75"/>
      <c r="E311" s="76"/>
      <c r="F311" s="42"/>
      <c r="G311" s="42"/>
      <c r="H311" s="42"/>
      <c r="I311" s="42"/>
      <c r="J311" s="42"/>
    </row>
    <row r="312" spans="1:10">
      <c r="A312" s="42"/>
      <c r="B312" s="75"/>
      <c r="C312" s="75"/>
      <c r="E312" s="76"/>
      <c r="F312" s="42"/>
      <c r="G312" s="42"/>
      <c r="H312" s="42"/>
      <c r="I312" s="42"/>
      <c r="J312" s="42"/>
    </row>
    <row r="313" spans="1:10">
      <c r="A313" s="42"/>
      <c r="B313" s="75"/>
      <c r="C313" s="75"/>
      <c r="E313" s="76"/>
      <c r="F313" s="42"/>
      <c r="G313" s="42"/>
      <c r="H313" s="42"/>
      <c r="I313" s="42"/>
      <c r="J313" s="42"/>
    </row>
    <row r="314" spans="1:10">
      <c r="A314" s="42"/>
      <c r="B314" s="75"/>
      <c r="C314" s="75"/>
      <c r="E314" s="76"/>
      <c r="F314" s="42"/>
      <c r="G314" s="42"/>
      <c r="H314" s="42"/>
      <c r="I314" s="42"/>
      <c r="J314" s="42"/>
    </row>
    <row r="315" spans="1:10">
      <c r="A315" s="42"/>
      <c r="B315" s="75"/>
      <c r="C315" s="75"/>
      <c r="E315" s="76"/>
      <c r="F315" s="42"/>
      <c r="G315" s="42"/>
      <c r="H315" s="42"/>
      <c r="I315" s="42"/>
      <c r="J315" s="42"/>
    </row>
    <row r="316" spans="1:10">
      <c r="A316" s="42"/>
      <c r="B316" s="75"/>
      <c r="C316" s="75"/>
      <c r="E316" s="76"/>
      <c r="F316" s="42"/>
      <c r="G316" s="42"/>
      <c r="H316" s="42"/>
      <c r="I316" s="42"/>
      <c r="J316" s="42"/>
    </row>
    <row r="317" spans="1:10">
      <c r="A317" s="42"/>
      <c r="B317" s="75"/>
      <c r="C317" s="75"/>
      <c r="E317" s="76"/>
      <c r="F317" s="42"/>
      <c r="G317" s="42"/>
      <c r="H317" s="42"/>
      <c r="I317" s="42"/>
      <c r="J317" s="42"/>
    </row>
    <row r="318" spans="1:10">
      <c r="A318" s="42"/>
      <c r="B318" s="75"/>
      <c r="C318" s="75"/>
      <c r="E318" s="76"/>
      <c r="F318" s="42"/>
      <c r="G318" s="42"/>
      <c r="H318" s="42"/>
      <c r="I318" s="42"/>
      <c r="J318" s="42"/>
    </row>
    <row r="319" spans="1:10">
      <c r="A319" s="42"/>
      <c r="B319" s="75"/>
      <c r="C319" s="75"/>
      <c r="E319" s="76"/>
      <c r="F319" s="42"/>
      <c r="G319" s="42"/>
      <c r="H319" s="42"/>
      <c r="I319" s="42"/>
      <c r="J319" s="42"/>
    </row>
    <row r="320" spans="1:10">
      <c r="A320" s="42"/>
      <c r="B320" s="75"/>
      <c r="C320" s="75"/>
      <c r="E320" s="76"/>
      <c r="F320" s="42"/>
      <c r="G320" s="42"/>
      <c r="H320" s="42"/>
      <c r="I320" s="42"/>
      <c r="J320" s="42"/>
    </row>
    <row r="321" spans="1:10">
      <c r="A321" s="42"/>
      <c r="B321" s="75"/>
      <c r="C321" s="75"/>
      <c r="E321" s="76"/>
      <c r="F321" s="42"/>
      <c r="G321" s="42"/>
      <c r="H321" s="42"/>
      <c r="I321" s="42"/>
      <c r="J321" s="42"/>
    </row>
    <row r="322" spans="1:10">
      <c r="A322" s="42"/>
      <c r="B322" s="75"/>
      <c r="C322" s="75"/>
      <c r="E322" s="76"/>
      <c r="F322" s="42"/>
      <c r="G322" s="42"/>
      <c r="H322" s="42"/>
      <c r="I322" s="42"/>
      <c r="J322" s="42"/>
    </row>
    <row r="323" spans="1:10">
      <c r="A323" s="42"/>
      <c r="B323" s="75"/>
      <c r="C323" s="75"/>
      <c r="E323" s="76"/>
      <c r="F323" s="42"/>
      <c r="G323" s="42"/>
      <c r="H323" s="42"/>
      <c r="I323" s="42"/>
      <c r="J323" s="42"/>
    </row>
    <row r="324" spans="1:10">
      <c r="A324" s="42"/>
      <c r="B324" s="75"/>
      <c r="C324" s="75"/>
      <c r="E324" s="76"/>
      <c r="F324" s="42"/>
      <c r="G324" s="42"/>
      <c r="H324" s="42"/>
      <c r="I324" s="42"/>
      <c r="J324" s="42"/>
    </row>
    <row r="325" spans="1:10">
      <c r="A325" s="42"/>
      <c r="B325" s="75"/>
      <c r="C325" s="75"/>
      <c r="E325" s="76"/>
      <c r="F325" s="42"/>
      <c r="G325" s="42"/>
      <c r="H325" s="42"/>
      <c r="I325" s="42"/>
      <c r="J325" s="42"/>
    </row>
    <row r="326" spans="1:10">
      <c r="A326" s="42"/>
      <c r="B326" s="75"/>
      <c r="C326" s="75"/>
      <c r="E326" s="76"/>
      <c r="F326" s="42"/>
      <c r="G326" s="42"/>
      <c r="H326" s="42"/>
      <c r="I326" s="42"/>
      <c r="J326" s="42"/>
    </row>
    <row r="327" spans="1:10">
      <c r="A327" s="42"/>
      <c r="B327" s="75"/>
      <c r="C327" s="75"/>
      <c r="E327" s="76"/>
      <c r="F327" s="42"/>
      <c r="G327" s="42"/>
      <c r="H327" s="42"/>
      <c r="I327" s="42"/>
      <c r="J327" s="42"/>
    </row>
    <row r="328" spans="1:10">
      <c r="A328" s="42"/>
      <c r="B328" s="75"/>
      <c r="C328" s="75"/>
      <c r="E328" s="76"/>
      <c r="F328" s="42"/>
      <c r="G328" s="42"/>
      <c r="H328" s="42"/>
      <c r="I328" s="42"/>
      <c r="J328" s="42"/>
    </row>
    <row r="329" spans="1:10">
      <c r="A329" s="42"/>
      <c r="B329" s="75"/>
      <c r="C329" s="75"/>
      <c r="E329" s="76"/>
      <c r="F329" s="42"/>
      <c r="G329" s="42"/>
      <c r="H329" s="42"/>
      <c r="I329" s="42"/>
      <c r="J329" s="42"/>
    </row>
    <row r="330" spans="1:10">
      <c r="A330" s="42"/>
      <c r="B330" s="75"/>
      <c r="C330" s="75"/>
      <c r="E330" s="76"/>
      <c r="F330" s="42"/>
      <c r="G330" s="42"/>
      <c r="H330" s="42"/>
      <c r="I330" s="42"/>
      <c r="J330" s="42"/>
    </row>
    <row r="331" spans="1:10">
      <c r="A331" s="42"/>
      <c r="B331" s="75"/>
      <c r="C331" s="75"/>
      <c r="E331" s="76"/>
      <c r="F331" s="42"/>
      <c r="G331" s="42"/>
      <c r="H331" s="42"/>
      <c r="I331" s="42"/>
      <c r="J331" s="42"/>
    </row>
    <row r="332" spans="1:10">
      <c r="A332" s="42"/>
      <c r="B332" s="75"/>
      <c r="C332" s="75"/>
      <c r="E332" s="76"/>
      <c r="F332" s="42"/>
      <c r="G332" s="42"/>
      <c r="H332" s="42"/>
      <c r="I332" s="42"/>
      <c r="J332" s="42"/>
    </row>
    <row r="333" spans="1:10">
      <c r="A333" s="42"/>
      <c r="B333" s="75"/>
      <c r="C333" s="75"/>
      <c r="E333" s="76"/>
      <c r="F333" s="42"/>
      <c r="G333" s="42"/>
      <c r="H333" s="42"/>
      <c r="I333" s="42"/>
      <c r="J333" s="42"/>
    </row>
    <row r="334" spans="1:10">
      <c r="A334" s="42"/>
      <c r="B334" s="75"/>
      <c r="C334" s="75"/>
      <c r="E334" s="76"/>
      <c r="F334" s="42"/>
      <c r="G334" s="42"/>
      <c r="H334" s="42"/>
      <c r="I334" s="42"/>
      <c r="J334" s="42"/>
    </row>
    <row r="335" spans="1:10">
      <c r="A335" s="42"/>
      <c r="B335" s="75"/>
      <c r="C335" s="75"/>
      <c r="E335" s="76"/>
      <c r="F335" s="42"/>
      <c r="G335" s="42"/>
      <c r="H335" s="42"/>
      <c r="I335" s="42"/>
      <c r="J335" s="42"/>
    </row>
    <row r="336" spans="1:10">
      <c r="A336" s="42"/>
      <c r="B336" s="75"/>
      <c r="C336" s="75"/>
      <c r="E336" s="76"/>
      <c r="F336" s="42"/>
      <c r="G336" s="42"/>
      <c r="H336" s="42"/>
      <c r="I336" s="42"/>
      <c r="J336" s="42"/>
    </row>
    <row r="337" spans="1:10">
      <c r="A337" s="42"/>
      <c r="B337" s="75"/>
      <c r="C337" s="75"/>
      <c r="E337" s="76"/>
      <c r="F337" s="42"/>
      <c r="G337" s="42"/>
      <c r="H337" s="42"/>
      <c r="I337" s="42"/>
      <c r="J337" s="42"/>
    </row>
    <row r="338" spans="1:10">
      <c r="A338" s="42"/>
      <c r="B338" s="75"/>
      <c r="C338" s="75"/>
      <c r="E338" s="76"/>
      <c r="F338" s="42"/>
      <c r="G338" s="42"/>
      <c r="H338" s="42"/>
      <c r="I338" s="42"/>
      <c r="J338" s="42"/>
    </row>
    <row r="339" spans="1:10">
      <c r="A339" s="42"/>
      <c r="B339" s="75"/>
      <c r="C339" s="75"/>
      <c r="E339" s="76"/>
      <c r="F339" s="42"/>
      <c r="G339" s="42"/>
      <c r="H339" s="42"/>
      <c r="I339" s="42"/>
      <c r="J339" s="42"/>
    </row>
    <row r="340" spans="1:10">
      <c r="A340" s="42"/>
      <c r="B340" s="75"/>
      <c r="C340" s="75"/>
      <c r="E340" s="76"/>
      <c r="F340" s="42"/>
      <c r="G340" s="42"/>
      <c r="H340" s="42"/>
      <c r="I340" s="42"/>
      <c r="J340" s="42"/>
    </row>
    <row r="341" spans="1:10">
      <c r="A341" s="42"/>
      <c r="B341" s="75"/>
      <c r="C341" s="75"/>
      <c r="E341" s="76"/>
      <c r="F341" s="42"/>
      <c r="G341" s="42"/>
      <c r="H341" s="42"/>
      <c r="I341" s="42"/>
      <c r="J341" s="42"/>
    </row>
    <row r="342" spans="1:10">
      <c r="A342" s="42"/>
      <c r="B342" s="75"/>
      <c r="C342" s="75"/>
      <c r="E342" s="76"/>
      <c r="F342" s="42"/>
      <c r="G342" s="42"/>
      <c r="H342" s="42"/>
      <c r="I342" s="42"/>
      <c r="J342" s="42"/>
    </row>
    <row r="343" spans="1:10">
      <c r="A343" s="42"/>
      <c r="B343" s="75"/>
      <c r="C343" s="75"/>
      <c r="E343" s="76"/>
      <c r="F343" s="42"/>
      <c r="G343" s="42"/>
      <c r="H343" s="42"/>
      <c r="I343" s="42"/>
      <c r="J343" s="42"/>
    </row>
    <row r="344" spans="1:10">
      <c r="A344" s="42"/>
      <c r="B344" s="75"/>
      <c r="C344" s="75"/>
      <c r="E344" s="76"/>
      <c r="F344" s="42"/>
      <c r="G344" s="42"/>
      <c r="H344" s="42"/>
      <c r="I344" s="42"/>
      <c r="J344" s="42"/>
    </row>
    <row r="345" spans="1:10">
      <c r="A345" s="42"/>
      <c r="B345" s="75"/>
      <c r="C345" s="75"/>
      <c r="E345" s="76"/>
      <c r="F345" s="42"/>
      <c r="G345" s="42"/>
      <c r="H345" s="42"/>
      <c r="I345" s="42"/>
      <c r="J345" s="42"/>
    </row>
    <row r="346" spans="1:10">
      <c r="A346" s="42"/>
      <c r="B346" s="75"/>
      <c r="C346" s="75"/>
      <c r="E346" s="76"/>
      <c r="F346" s="42"/>
      <c r="G346" s="42"/>
      <c r="H346" s="42"/>
      <c r="I346" s="42"/>
      <c r="J346" s="42"/>
    </row>
    <row r="347" spans="1:10">
      <c r="A347" s="42"/>
      <c r="B347" s="75"/>
      <c r="C347" s="75"/>
      <c r="E347" s="76"/>
      <c r="F347" s="42"/>
      <c r="G347" s="42"/>
      <c r="H347" s="42"/>
      <c r="I347" s="42"/>
      <c r="J347" s="42"/>
    </row>
    <row r="348" spans="1:10">
      <c r="A348" s="42"/>
      <c r="B348" s="75"/>
      <c r="C348" s="75"/>
      <c r="E348" s="76"/>
      <c r="F348" s="42"/>
      <c r="G348" s="42"/>
      <c r="H348" s="42"/>
      <c r="I348" s="42"/>
      <c r="J348" s="42"/>
    </row>
    <row r="349" spans="1:10">
      <c r="A349" s="42"/>
      <c r="B349" s="75"/>
      <c r="C349" s="75"/>
      <c r="E349" s="76"/>
      <c r="F349" s="42"/>
      <c r="G349" s="42"/>
      <c r="H349" s="42"/>
      <c r="I349" s="42"/>
      <c r="J349" s="42"/>
    </row>
    <row r="350" spans="1:10">
      <c r="A350" s="42"/>
      <c r="B350" s="75"/>
      <c r="C350" s="75"/>
      <c r="E350" s="76"/>
      <c r="F350" s="42"/>
      <c r="G350" s="42"/>
      <c r="H350" s="42"/>
      <c r="I350" s="42"/>
      <c r="J350" s="42"/>
    </row>
    <row r="351" spans="1:10">
      <c r="A351" s="42"/>
      <c r="B351" s="75"/>
      <c r="C351" s="75"/>
      <c r="E351" s="76"/>
      <c r="F351" s="42"/>
      <c r="G351" s="42"/>
      <c r="H351" s="42"/>
      <c r="I351" s="42"/>
      <c r="J351" s="42"/>
    </row>
    <row r="352" spans="1:10">
      <c r="A352" s="42"/>
      <c r="B352" s="75"/>
      <c r="C352" s="75"/>
      <c r="E352" s="76"/>
      <c r="F352" s="42"/>
      <c r="G352" s="42"/>
      <c r="H352" s="42"/>
      <c r="I352" s="42"/>
      <c r="J352" s="42"/>
    </row>
    <row r="353" spans="1:10">
      <c r="A353" s="42"/>
      <c r="B353" s="75"/>
      <c r="C353" s="75"/>
      <c r="E353" s="76"/>
      <c r="F353" s="42"/>
      <c r="G353" s="42"/>
      <c r="H353" s="42"/>
      <c r="I353" s="42"/>
      <c r="J353" s="42"/>
    </row>
    <row r="354" spans="1:10">
      <c r="A354" s="42"/>
      <c r="B354" s="75"/>
      <c r="C354" s="75"/>
      <c r="E354" s="76"/>
      <c r="F354" s="42"/>
      <c r="G354" s="42"/>
      <c r="H354" s="42"/>
      <c r="I354" s="42"/>
      <c r="J354" s="42"/>
    </row>
    <row r="355" spans="1:10">
      <c r="A355" s="42"/>
      <c r="B355" s="75"/>
      <c r="C355" s="75"/>
      <c r="E355" s="76"/>
      <c r="F355" s="42"/>
      <c r="G355" s="42"/>
      <c r="H355" s="42"/>
      <c r="I355" s="42"/>
      <c r="J355" s="42"/>
    </row>
    <row r="356" spans="1:10">
      <c r="A356" s="42"/>
      <c r="B356" s="75"/>
      <c r="C356" s="75"/>
      <c r="E356" s="76"/>
      <c r="F356" s="42"/>
      <c r="G356" s="42"/>
      <c r="H356" s="42"/>
      <c r="I356" s="42"/>
      <c r="J356" s="42"/>
    </row>
    <row r="357" spans="1:10">
      <c r="A357" s="42"/>
      <c r="B357" s="75"/>
      <c r="C357" s="75"/>
      <c r="E357" s="76"/>
      <c r="F357" s="42"/>
      <c r="G357" s="42"/>
      <c r="H357" s="42"/>
      <c r="I357" s="42"/>
      <c r="J357" s="42"/>
    </row>
    <row r="358" spans="1:10">
      <c r="A358" s="42"/>
      <c r="B358" s="75"/>
      <c r="C358" s="75"/>
      <c r="E358" s="76"/>
      <c r="F358" s="42"/>
      <c r="G358" s="42"/>
      <c r="H358" s="42"/>
      <c r="I358" s="42"/>
      <c r="J358" s="42"/>
    </row>
    <row r="359" spans="1:10">
      <c r="A359" s="42"/>
      <c r="B359" s="75"/>
      <c r="C359" s="75"/>
      <c r="E359" s="76"/>
      <c r="F359" s="42"/>
      <c r="G359" s="42"/>
      <c r="H359" s="42"/>
      <c r="I359" s="42"/>
      <c r="J359" s="42"/>
    </row>
    <row r="360" spans="1:10">
      <c r="A360" s="42"/>
      <c r="B360" s="75"/>
      <c r="C360" s="75"/>
      <c r="E360" s="76"/>
      <c r="F360" s="42"/>
      <c r="G360" s="42"/>
      <c r="H360" s="42"/>
      <c r="I360" s="42"/>
      <c r="J360" s="42"/>
    </row>
    <row r="361" spans="1:10">
      <c r="A361" s="42"/>
      <c r="B361" s="75"/>
      <c r="C361" s="75"/>
      <c r="E361" s="76"/>
      <c r="F361" s="42"/>
      <c r="G361" s="42"/>
      <c r="H361" s="42"/>
      <c r="I361" s="42"/>
      <c r="J361" s="42"/>
    </row>
    <row r="362" spans="1:10">
      <c r="A362" s="42"/>
      <c r="B362" s="75"/>
      <c r="C362" s="75"/>
      <c r="E362" s="76"/>
      <c r="F362" s="42"/>
      <c r="G362" s="42"/>
      <c r="H362" s="42"/>
      <c r="I362" s="42"/>
      <c r="J362" s="42"/>
    </row>
    <row r="363" spans="1:10">
      <c r="A363" s="42"/>
      <c r="B363" s="75"/>
      <c r="C363" s="75"/>
      <c r="E363" s="76"/>
      <c r="F363" s="42"/>
      <c r="G363" s="42"/>
      <c r="H363" s="42"/>
      <c r="I363" s="42"/>
      <c r="J363" s="42"/>
    </row>
    <row r="364" spans="1:10">
      <c r="A364" s="42"/>
      <c r="B364" s="75"/>
      <c r="C364" s="75"/>
      <c r="E364" s="76"/>
      <c r="F364" s="42"/>
      <c r="G364" s="42"/>
      <c r="H364" s="42"/>
      <c r="I364" s="42"/>
      <c r="J364" s="42"/>
    </row>
    <row r="365" spans="1:10">
      <c r="A365" s="42"/>
      <c r="B365" s="75"/>
      <c r="C365" s="75"/>
      <c r="E365" s="76"/>
      <c r="F365" s="42"/>
      <c r="G365" s="42"/>
      <c r="H365" s="42"/>
      <c r="I365" s="42"/>
      <c r="J365" s="42"/>
    </row>
    <row r="366" spans="1:10">
      <c r="A366" s="42"/>
      <c r="B366" s="75"/>
      <c r="C366" s="75"/>
      <c r="E366" s="76"/>
      <c r="F366" s="42"/>
      <c r="G366" s="42"/>
      <c r="H366" s="42"/>
      <c r="I366" s="42"/>
      <c r="J366" s="42"/>
    </row>
    <row r="367" spans="1:10">
      <c r="A367" s="42"/>
      <c r="B367" s="75"/>
      <c r="C367" s="75"/>
      <c r="E367" s="76"/>
      <c r="F367" s="42"/>
      <c r="G367" s="42"/>
      <c r="H367" s="42"/>
      <c r="I367" s="42"/>
      <c r="J367" s="42"/>
    </row>
    <row r="368" spans="1:10">
      <c r="A368" s="42"/>
      <c r="B368" s="75"/>
      <c r="C368" s="75"/>
      <c r="E368" s="76"/>
      <c r="F368" s="42"/>
      <c r="G368" s="42"/>
      <c r="H368" s="42"/>
      <c r="I368" s="42"/>
      <c r="J368" s="42"/>
    </row>
    <row r="369" spans="1:10">
      <c r="A369" s="42"/>
      <c r="B369" s="75"/>
      <c r="C369" s="75"/>
      <c r="E369" s="76"/>
      <c r="F369" s="42"/>
      <c r="G369" s="42"/>
      <c r="H369" s="42"/>
      <c r="I369" s="42"/>
      <c r="J369" s="42"/>
    </row>
    <row r="370" spans="1:10">
      <c r="A370" s="42"/>
      <c r="B370" s="75"/>
      <c r="C370" s="75"/>
      <c r="E370" s="76"/>
      <c r="F370" s="42"/>
      <c r="G370" s="42"/>
      <c r="H370" s="42"/>
      <c r="I370" s="42"/>
      <c r="J370" s="42"/>
    </row>
    <row r="371" spans="1:10">
      <c r="A371" s="42"/>
      <c r="B371" s="75"/>
      <c r="C371" s="75"/>
      <c r="E371" s="76"/>
      <c r="F371" s="42"/>
      <c r="G371" s="42"/>
      <c r="H371" s="42"/>
      <c r="I371" s="42"/>
      <c r="J371" s="42"/>
    </row>
    <row r="372" spans="1:10">
      <c r="A372" s="42"/>
      <c r="B372" s="75"/>
      <c r="C372" s="75"/>
      <c r="E372" s="76"/>
      <c r="F372" s="42"/>
      <c r="G372" s="42"/>
      <c r="H372" s="42"/>
      <c r="I372" s="42"/>
      <c r="J372" s="42"/>
    </row>
    <row r="373" spans="1:10">
      <c r="A373" s="42"/>
      <c r="B373" s="75"/>
      <c r="C373" s="75"/>
      <c r="E373" s="76"/>
      <c r="F373" s="42"/>
      <c r="G373" s="42"/>
      <c r="H373" s="42"/>
      <c r="I373" s="42"/>
      <c r="J373" s="42"/>
    </row>
    <row r="374" spans="1:10">
      <c r="A374" s="42"/>
      <c r="B374" s="75"/>
      <c r="C374" s="75"/>
      <c r="E374" s="76"/>
      <c r="F374" s="42"/>
      <c r="G374" s="42"/>
      <c r="H374" s="42"/>
      <c r="I374" s="42"/>
      <c r="J374" s="42"/>
    </row>
    <row r="375" spans="1:10">
      <c r="A375" s="42"/>
      <c r="B375" s="75"/>
      <c r="C375" s="75"/>
      <c r="E375" s="76"/>
      <c r="F375" s="42"/>
      <c r="G375" s="42"/>
      <c r="H375" s="42"/>
      <c r="I375" s="42"/>
      <c r="J375" s="42"/>
    </row>
    <row r="376" spans="1:10">
      <c r="A376" s="42"/>
      <c r="B376" s="75"/>
      <c r="C376" s="75"/>
      <c r="E376" s="76"/>
      <c r="F376" s="42"/>
      <c r="G376" s="42"/>
      <c r="H376" s="42"/>
      <c r="I376" s="42"/>
      <c r="J376" s="42"/>
    </row>
    <row r="377" spans="1:10">
      <c r="A377" s="42"/>
      <c r="B377" s="75"/>
      <c r="C377" s="75"/>
      <c r="E377" s="76"/>
      <c r="F377" s="42"/>
      <c r="G377" s="42"/>
      <c r="H377" s="42"/>
      <c r="I377" s="42"/>
      <c r="J377" s="42"/>
    </row>
    <row r="378" spans="1:10">
      <c r="A378" s="42"/>
      <c r="B378" s="75"/>
      <c r="C378" s="75"/>
      <c r="E378" s="76"/>
      <c r="F378" s="42"/>
      <c r="G378" s="42"/>
      <c r="H378" s="42"/>
      <c r="I378" s="42"/>
      <c r="J378" s="42"/>
    </row>
    <row r="379" spans="1:10">
      <c r="A379" s="42"/>
      <c r="B379" s="75"/>
      <c r="C379" s="75"/>
      <c r="E379" s="76"/>
      <c r="F379" s="42"/>
      <c r="G379" s="42"/>
      <c r="H379" s="42"/>
      <c r="I379" s="42"/>
      <c r="J379" s="42"/>
    </row>
    <row r="380" spans="1:10">
      <c r="A380" s="42"/>
      <c r="B380" s="75"/>
      <c r="C380" s="75"/>
      <c r="E380" s="76"/>
      <c r="F380" s="42"/>
      <c r="G380" s="42"/>
      <c r="H380" s="42"/>
      <c r="I380" s="42"/>
      <c r="J380" s="42"/>
    </row>
    <row r="381" spans="1:10">
      <c r="A381" s="42"/>
      <c r="B381" s="75"/>
      <c r="C381" s="75"/>
      <c r="E381" s="76"/>
      <c r="F381" s="42"/>
      <c r="G381" s="42"/>
      <c r="H381" s="42"/>
      <c r="I381" s="42"/>
      <c r="J381" s="42"/>
    </row>
    <row r="382" spans="1:10">
      <c r="A382" s="42"/>
      <c r="B382" s="75"/>
      <c r="C382" s="75"/>
      <c r="E382" s="76"/>
      <c r="F382" s="42"/>
      <c r="G382" s="42"/>
      <c r="H382" s="42"/>
      <c r="I382" s="42"/>
      <c r="J382" s="42"/>
    </row>
    <row r="383" spans="1:10">
      <c r="A383" s="42"/>
      <c r="B383" s="75"/>
      <c r="C383" s="75"/>
      <c r="E383" s="76"/>
      <c r="F383" s="42"/>
      <c r="G383" s="42"/>
      <c r="H383" s="42"/>
      <c r="I383" s="42"/>
      <c r="J383" s="42"/>
    </row>
    <row r="384" spans="1:10">
      <c r="A384" s="42"/>
      <c r="B384" s="75"/>
      <c r="C384" s="75"/>
      <c r="E384" s="76"/>
      <c r="F384" s="42"/>
      <c r="G384" s="42"/>
      <c r="H384" s="42"/>
      <c r="I384" s="42"/>
      <c r="J384" s="42"/>
    </row>
    <row r="385" spans="1:10">
      <c r="A385" s="42"/>
      <c r="B385" s="75"/>
      <c r="C385" s="75"/>
      <c r="E385" s="76"/>
      <c r="F385" s="42"/>
      <c r="G385" s="42"/>
      <c r="H385" s="42"/>
      <c r="I385" s="42"/>
      <c r="J385" s="42"/>
    </row>
    <row r="386" spans="1:10">
      <c r="A386" s="42"/>
      <c r="B386" s="75"/>
      <c r="C386" s="75"/>
      <c r="E386" s="76"/>
      <c r="F386" s="42"/>
      <c r="G386" s="42"/>
      <c r="H386" s="42"/>
      <c r="I386" s="42"/>
      <c r="J386" s="42"/>
    </row>
    <row r="387" spans="1:10">
      <c r="A387" s="42"/>
      <c r="B387" s="75"/>
      <c r="C387" s="75"/>
      <c r="E387" s="76"/>
      <c r="F387" s="42"/>
      <c r="G387" s="42"/>
      <c r="H387" s="42"/>
      <c r="I387" s="42"/>
      <c r="J387" s="42"/>
    </row>
    <row r="388" spans="1:10">
      <c r="A388" s="42"/>
      <c r="B388" s="75"/>
      <c r="C388" s="75"/>
      <c r="E388" s="76"/>
      <c r="F388" s="42"/>
      <c r="G388" s="42"/>
      <c r="H388" s="42"/>
      <c r="I388" s="42"/>
      <c r="J388" s="42"/>
    </row>
    <row r="389" spans="1:10">
      <c r="A389" s="42"/>
      <c r="B389" s="75"/>
      <c r="C389" s="75"/>
      <c r="E389" s="76"/>
      <c r="F389" s="42"/>
      <c r="G389" s="42"/>
      <c r="H389" s="42"/>
      <c r="I389" s="42"/>
      <c r="J389" s="42"/>
    </row>
    <row r="390" spans="1:10">
      <c r="A390" s="42"/>
      <c r="B390" s="75"/>
      <c r="C390" s="75"/>
      <c r="E390" s="76"/>
      <c r="F390" s="42"/>
      <c r="G390" s="42"/>
      <c r="H390" s="42"/>
      <c r="I390" s="42"/>
      <c r="J390" s="42"/>
    </row>
    <row r="391" spans="1:10">
      <c r="A391" s="42"/>
      <c r="B391" s="75"/>
      <c r="C391" s="75"/>
      <c r="E391" s="76"/>
      <c r="F391" s="42"/>
      <c r="G391" s="42"/>
      <c r="H391" s="42"/>
      <c r="I391" s="42"/>
      <c r="J391" s="42"/>
    </row>
    <row r="392" spans="1:10">
      <c r="A392" s="42"/>
      <c r="B392" s="75"/>
      <c r="C392" s="75"/>
      <c r="E392" s="76"/>
      <c r="F392" s="42"/>
      <c r="G392" s="42"/>
      <c r="H392" s="42"/>
      <c r="I392" s="42"/>
      <c r="J392" s="42"/>
    </row>
    <row r="393" spans="1:10">
      <c r="A393" s="42"/>
      <c r="B393" s="75"/>
      <c r="C393" s="75"/>
      <c r="E393" s="76"/>
      <c r="F393" s="42"/>
      <c r="G393" s="42"/>
      <c r="H393" s="42"/>
      <c r="I393" s="42"/>
      <c r="J393" s="42"/>
    </row>
    <row r="394" spans="1:10">
      <c r="A394" s="42"/>
      <c r="B394" s="75"/>
      <c r="C394" s="75"/>
      <c r="E394" s="76"/>
      <c r="F394" s="42"/>
      <c r="G394" s="42"/>
      <c r="H394" s="42"/>
      <c r="I394" s="42"/>
      <c r="J394" s="42"/>
    </row>
    <row r="395" spans="1:10">
      <c r="A395" s="42"/>
      <c r="B395" s="75"/>
      <c r="C395" s="75"/>
      <c r="E395" s="76"/>
      <c r="F395" s="42"/>
      <c r="G395" s="42"/>
      <c r="H395" s="42"/>
      <c r="I395" s="42"/>
      <c r="J395" s="42"/>
    </row>
    <row r="396" spans="1:10">
      <c r="A396" s="42"/>
      <c r="B396" s="75"/>
      <c r="C396" s="75"/>
      <c r="E396" s="76"/>
      <c r="F396" s="42"/>
      <c r="G396" s="42"/>
      <c r="H396" s="42"/>
      <c r="I396" s="42"/>
      <c r="J396" s="42"/>
    </row>
    <row r="397" spans="1:10">
      <c r="A397" s="42"/>
      <c r="B397" s="75"/>
      <c r="C397" s="75"/>
      <c r="E397" s="76"/>
      <c r="F397" s="42"/>
      <c r="G397" s="42"/>
      <c r="H397" s="42"/>
      <c r="I397" s="42"/>
      <c r="J397" s="42"/>
    </row>
    <row r="398" spans="1:10">
      <c r="A398" s="42"/>
      <c r="B398" s="75"/>
      <c r="C398" s="75"/>
      <c r="E398" s="76"/>
      <c r="F398" s="42"/>
      <c r="G398" s="42"/>
      <c r="H398" s="42"/>
      <c r="I398" s="42"/>
      <c r="J398" s="42"/>
    </row>
    <row r="399" spans="1:10">
      <c r="A399" s="42"/>
      <c r="B399" s="75"/>
      <c r="C399" s="75"/>
      <c r="E399" s="76"/>
      <c r="F399" s="42"/>
      <c r="G399" s="42"/>
      <c r="H399" s="42"/>
      <c r="I399" s="42"/>
      <c r="J399" s="42"/>
    </row>
    <row r="400" spans="1:10">
      <c r="A400" s="42"/>
      <c r="B400" s="75"/>
      <c r="C400" s="75"/>
      <c r="E400" s="76"/>
      <c r="F400" s="42"/>
      <c r="G400" s="42"/>
      <c r="H400" s="42"/>
      <c r="I400" s="42"/>
      <c r="J400" s="42"/>
    </row>
    <row r="401" spans="1:10">
      <c r="A401" s="42"/>
      <c r="B401" s="75"/>
      <c r="C401" s="75"/>
      <c r="E401" s="76"/>
      <c r="F401" s="42"/>
      <c r="G401" s="42"/>
      <c r="H401" s="42"/>
      <c r="I401" s="42"/>
      <c r="J401" s="42"/>
    </row>
    <row r="402" spans="1:10">
      <c r="A402" s="42"/>
      <c r="B402" s="75"/>
      <c r="C402" s="75"/>
      <c r="E402" s="76"/>
      <c r="F402" s="42"/>
      <c r="G402" s="42"/>
      <c r="H402" s="42"/>
      <c r="I402" s="42"/>
      <c r="J402" s="42"/>
    </row>
    <row r="403" spans="1:10">
      <c r="A403" s="42"/>
      <c r="B403" s="75"/>
      <c r="C403" s="75"/>
      <c r="E403" s="76"/>
      <c r="F403" s="42"/>
      <c r="G403" s="42"/>
      <c r="H403" s="42"/>
      <c r="I403" s="42"/>
      <c r="J403" s="42"/>
    </row>
    <row r="404" spans="1:10">
      <c r="A404" s="42"/>
      <c r="B404" s="75"/>
      <c r="C404" s="75"/>
      <c r="E404" s="76"/>
      <c r="F404" s="42"/>
      <c r="G404" s="42"/>
      <c r="H404" s="42"/>
      <c r="I404" s="42"/>
      <c r="J404" s="42"/>
    </row>
    <row r="405" spans="1:10">
      <c r="A405" s="42"/>
      <c r="B405" s="75"/>
      <c r="C405" s="75"/>
      <c r="E405" s="76"/>
      <c r="F405" s="42"/>
      <c r="G405" s="42"/>
      <c r="H405" s="42"/>
      <c r="I405" s="42"/>
      <c r="J405" s="42"/>
    </row>
    <row r="406" spans="1:10">
      <c r="A406" s="42"/>
      <c r="B406" s="75"/>
      <c r="C406" s="75"/>
      <c r="E406" s="76"/>
      <c r="F406" s="42"/>
      <c r="G406" s="42"/>
      <c r="H406" s="42"/>
      <c r="I406" s="42"/>
      <c r="J406" s="42"/>
    </row>
    <row r="407" spans="1:10">
      <c r="A407" s="42"/>
      <c r="B407" s="75"/>
      <c r="C407" s="75"/>
      <c r="E407" s="76"/>
      <c r="F407" s="42"/>
      <c r="G407" s="42"/>
      <c r="H407" s="42"/>
      <c r="I407" s="42"/>
      <c r="J407" s="42"/>
    </row>
    <row r="408" spans="1:10">
      <c r="A408" s="42"/>
      <c r="B408" s="75"/>
      <c r="C408" s="75"/>
      <c r="E408" s="76"/>
      <c r="F408" s="42"/>
      <c r="G408" s="42"/>
      <c r="H408" s="42"/>
      <c r="I408" s="42"/>
      <c r="J408" s="42"/>
    </row>
    <row r="409" spans="1:10">
      <c r="A409" s="42"/>
      <c r="B409" s="75"/>
      <c r="C409" s="75"/>
      <c r="E409" s="76"/>
      <c r="F409" s="42"/>
      <c r="G409" s="42"/>
      <c r="H409" s="42"/>
      <c r="I409" s="42"/>
      <c r="J409" s="42"/>
    </row>
    <row r="410" spans="1:10">
      <c r="A410" s="42"/>
      <c r="B410" s="75"/>
      <c r="C410" s="75"/>
      <c r="E410" s="76"/>
      <c r="F410" s="42"/>
      <c r="G410" s="42"/>
      <c r="H410" s="42"/>
      <c r="I410" s="42"/>
      <c r="J410" s="42"/>
    </row>
    <row r="411" spans="1:10">
      <c r="A411" s="42"/>
      <c r="B411" s="75"/>
      <c r="C411" s="75"/>
      <c r="E411" s="76"/>
      <c r="F411" s="42"/>
      <c r="G411" s="42"/>
      <c r="H411" s="42"/>
      <c r="I411" s="42"/>
      <c r="J411" s="42"/>
    </row>
  </sheetData>
  <mergeCells count="6">
    <mergeCell ref="A1:E1"/>
    <mergeCell ref="A2:D2"/>
    <mergeCell ref="C3:D3"/>
    <mergeCell ref="A3:A4"/>
    <mergeCell ref="B3:B4"/>
    <mergeCell ref="E3:E4"/>
  </mergeCells>
  <printOptions horizontalCentered="1"/>
  <pageMargins left="0.393055555555556" right="0.393055555555556" top="0.550694444444444" bottom="0.629861111111111" header="0.511805555555556" footer="0.314583333333333"/>
  <pageSetup paperSize="9" firstPageNumber="24" orientation="landscape" useFirstPageNumber="1" horizontalDpi="600"/>
  <headerFooter alignWithMargins="0" scaleWithDoc="0">
    <oddFooter>&amp;C&amp;P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76"/>
  <sheetViews>
    <sheetView topLeftCell="A9" workbookViewId="0">
      <selection activeCell="D20" sqref="D20"/>
    </sheetView>
  </sheetViews>
  <sheetFormatPr defaultColWidth="9" defaultRowHeight="14.25" outlineLevelCol="5"/>
  <cols>
    <col min="1" max="1" width="6.5" style="3" customWidth="1"/>
    <col min="2" max="2" width="37.75" style="3" customWidth="1"/>
    <col min="3" max="3" width="21.0333333333333" style="4" customWidth="1"/>
    <col min="4" max="4" width="30.45" style="3" customWidth="1"/>
    <col min="5" max="5" width="18.625" style="3" customWidth="1"/>
    <col min="6" max="6" width="16" style="5" customWidth="1"/>
    <col min="7" max="16384" width="9" style="3"/>
  </cols>
  <sheetData>
    <row r="1" s="1" customFormat="1" ht="30" customHeight="1" spans="1:6">
      <c r="A1" s="6" t="s">
        <v>17</v>
      </c>
      <c r="B1" s="7"/>
      <c r="C1" s="7"/>
      <c r="D1" s="7"/>
      <c r="E1" s="7"/>
      <c r="F1" s="8"/>
    </row>
    <row r="2" s="1" customFormat="1" ht="21" customHeight="1" spans="1:6">
      <c r="A2" s="9"/>
      <c r="B2" s="10"/>
      <c r="C2" s="11"/>
      <c r="D2" s="10"/>
      <c r="E2" s="10"/>
      <c r="F2" s="12" t="s">
        <v>20</v>
      </c>
    </row>
    <row r="3" s="2" customFormat="1" ht="32" customHeight="1" spans="1:6">
      <c r="A3" s="13" t="s">
        <v>462</v>
      </c>
      <c r="B3" s="13" t="s">
        <v>463</v>
      </c>
      <c r="C3" s="13" t="s">
        <v>464</v>
      </c>
      <c r="D3" s="13" t="s">
        <v>465</v>
      </c>
      <c r="E3" s="13" t="s">
        <v>466</v>
      </c>
      <c r="F3" s="14" t="s">
        <v>467</v>
      </c>
    </row>
    <row r="4" s="2" customFormat="1" ht="30" customHeight="1" spans="1:6">
      <c r="A4" s="13"/>
      <c r="B4" s="13" t="s">
        <v>468</v>
      </c>
      <c r="C4" s="13"/>
      <c r="D4" s="13"/>
      <c r="E4" s="13"/>
      <c r="F4" s="15">
        <f>F5+F19</f>
        <v>63328.3</v>
      </c>
    </row>
    <row r="5" s="2" customFormat="1" ht="30" customHeight="1" spans="1:6">
      <c r="A5" s="13"/>
      <c r="B5" s="13" t="s">
        <v>469</v>
      </c>
      <c r="C5" s="13"/>
      <c r="D5" s="13"/>
      <c r="E5" s="13"/>
      <c r="F5" s="15">
        <f>SUM(F6:F18)</f>
        <v>11293.3</v>
      </c>
    </row>
    <row r="6" s="1" customFormat="1" ht="30" customHeight="1" spans="1:6">
      <c r="A6" s="16">
        <v>1</v>
      </c>
      <c r="B6" s="17" t="s">
        <v>470</v>
      </c>
      <c r="C6" s="18" t="s">
        <v>471</v>
      </c>
      <c r="D6" s="18" t="s">
        <v>472</v>
      </c>
      <c r="E6" s="17" t="s">
        <v>473</v>
      </c>
      <c r="F6" s="19">
        <v>913</v>
      </c>
    </row>
    <row r="7" s="1" customFormat="1" ht="30" customHeight="1" spans="1:6">
      <c r="A7" s="16">
        <v>2</v>
      </c>
      <c r="B7" s="17" t="s">
        <v>474</v>
      </c>
      <c r="C7" s="18" t="s">
        <v>471</v>
      </c>
      <c r="D7" s="18" t="s">
        <v>475</v>
      </c>
      <c r="E7" s="17" t="s">
        <v>476</v>
      </c>
      <c r="F7" s="19">
        <v>400</v>
      </c>
    </row>
    <row r="8" s="1" customFormat="1" ht="30" customHeight="1" spans="1:6">
      <c r="A8" s="16">
        <v>3</v>
      </c>
      <c r="B8" s="17" t="s">
        <v>477</v>
      </c>
      <c r="C8" s="18" t="s">
        <v>471</v>
      </c>
      <c r="D8" s="18" t="s">
        <v>478</v>
      </c>
      <c r="E8" s="17" t="s">
        <v>479</v>
      </c>
      <c r="F8" s="19">
        <v>408</v>
      </c>
    </row>
    <row r="9" s="1" customFormat="1" ht="30" customHeight="1" spans="1:6">
      <c r="A9" s="16">
        <v>4</v>
      </c>
      <c r="B9" s="17" t="s">
        <v>480</v>
      </c>
      <c r="C9" s="18" t="s">
        <v>471</v>
      </c>
      <c r="D9" s="18" t="s">
        <v>481</v>
      </c>
      <c r="E9" s="17" t="s">
        <v>479</v>
      </c>
      <c r="F9" s="19">
        <v>590</v>
      </c>
    </row>
    <row r="10" s="1" customFormat="1" ht="30" customHeight="1" spans="1:6">
      <c r="A10" s="16">
        <v>5</v>
      </c>
      <c r="B10" s="17" t="s">
        <v>482</v>
      </c>
      <c r="C10" s="18" t="s">
        <v>471</v>
      </c>
      <c r="D10" s="18" t="s">
        <v>483</v>
      </c>
      <c r="E10" s="17" t="s">
        <v>479</v>
      </c>
      <c r="F10" s="19">
        <v>289</v>
      </c>
    </row>
    <row r="11" s="1" customFormat="1" ht="30" customHeight="1" spans="1:6">
      <c r="A11" s="16">
        <v>6</v>
      </c>
      <c r="B11" s="20" t="s">
        <v>484</v>
      </c>
      <c r="C11" s="21" t="s">
        <v>485</v>
      </c>
      <c r="D11" s="21" t="s">
        <v>486</v>
      </c>
      <c r="E11" s="20" t="s">
        <v>487</v>
      </c>
      <c r="F11" s="22">
        <v>206.95</v>
      </c>
    </row>
    <row r="12" s="1" customFormat="1" ht="30" customHeight="1" spans="1:6">
      <c r="A12" s="16">
        <v>7</v>
      </c>
      <c r="B12" s="23" t="s">
        <v>488</v>
      </c>
      <c r="C12" s="24" t="s">
        <v>485</v>
      </c>
      <c r="D12" s="24" t="s">
        <v>486</v>
      </c>
      <c r="E12" s="23" t="s">
        <v>487</v>
      </c>
      <c r="F12" s="25">
        <v>1167.85</v>
      </c>
    </row>
    <row r="13" s="1" customFormat="1" ht="30" customHeight="1" spans="1:6">
      <c r="A13" s="16">
        <v>8</v>
      </c>
      <c r="B13" s="26" t="s">
        <v>489</v>
      </c>
      <c r="C13" s="27" t="s">
        <v>485</v>
      </c>
      <c r="D13" s="27" t="s">
        <v>486</v>
      </c>
      <c r="E13" s="26" t="s">
        <v>490</v>
      </c>
      <c r="F13" s="28">
        <v>10.8</v>
      </c>
    </row>
    <row r="14" s="1" customFormat="1" ht="30" customHeight="1" spans="1:6">
      <c r="A14" s="16">
        <v>9</v>
      </c>
      <c r="B14" s="17" t="s">
        <v>491</v>
      </c>
      <c r="C14" s="18" t="s">
        <v>492</v>
      </c>
      <c r="D14" s="18" t="s">
        <v>491</v>
      </c>
      <c r="E14" s="17" t="s">
        <v>493</v>
      </c>
      <c r="F14" s="19">
        <v>3723</v>
      </c>
    </row>
    <row r="15" s="1" customFormat="1" ht="30" customHeight="1" spans="1:6">
      <c r="A15" s="16">
        <v>10</v>
      </c>
      <c r="B15" s="17" t="s">
        <v>494</v>
      </c>
      <c r="C15" s="18" t="s">
        <v>495</v>
      </c>
      <c r="D15" s="18" t="s">
        <v>496</v>
      </c>
      <c r="E15" s="17" t="s">
        <v>497</v>
      </c>
      <c r="F15" s="19">
        <v>20.7</v>
      </c>
    </row>
    <row r="16" s="1" customFormat="1" ht="30" customHeight="1" spans="1:6">
      <c r="A16" s="16">
        <v>11</v>
      </c>
      <c r="B16" s="17" t="s">
        <v>498</v>
      </c>
      <c r="C16" s="18" t="s">
        <v>499</v>
      </c>
      <c r="D16" s="18" t="s">
        <v>500</v>
      </c>
      <c r="E16" s="17" t="s">
        <v>501</v>
      </c>
      <c r="F16" s="19">
        <v>2055</v>
      </c>
    </row>
    <row r="17" s="1" customFormat="1" ht="30" customHeight="1" spans="1:6">
      <c r="A17" s="16">
        <v>12</v>
      </c>
      <c r="B17" s="17" t="s">
        <v>502</v>
      </c>
      <c r="C17" s="18" t="s">
        <v>499</v>
      </c>
      <c r="D17" s="18" t="s">
        <v>503</v>
      </c>
      <c r="E17" s="17" t="s">
        <v>501</v>
      </c>
      <c r="F17" s="19">
        <v>264</v>
      </c>
    </row>
    <row r="18" s="1" customFormat="1" ht="30" customHeight="1" spans="1:6">
      <c r="A18" s="29">
        <v>13</v>
      </c>
      <c r="B18" s="20" t="s">
        <v>491</v>
      </c>
      <c r="C18" s="21" t="s">
        <v>492</v>
      </c>
      <c r="D18" s="21" t="s">
        <v>504</v>
      </c>
      <c r="E18" s="20" t="s">
        <v>505</v>
      </c>
      <c r="F18" s="19">
        <v>1245</v>
      </c>
    </row>
    <row r="19" s="3" customFormat="1" ht="30" customHeight="1" spans="1:6">
      <c r="A19" s="30"/>
      <c r="B19" s="31" t="s">
        <v>506</v>
      </c>
      <c r="C19" s="32"/>
      <c r="D19" s="32"/>
      <c r="E19" s="32"/>
      <c r="F19" s="33">
        <f>SUM(F20:F25)</f>
        <v>52035</v>
      </c>
    </row>
    <row r="20" s="1" customFormat="1" ht="39" customHeight="1" spans="1:6">
      <c r="A20" s="34">
        <v>14</v>
      </c>
      <c r="B20" s="26" t="s">
        <v>507</v>
      </c>
      <c r="C20" s="27" t="s">
        <v>508</v>
      </c>
      <c r="D20" s="27" t="s">
        <v>507</v>
      </c>
      <c r="E20" s="35" t="s">
        <v>509</v>
      </c>
      <c r="F20" s="19">
        <v>15000</v>
      </c>
    </row>
    <row r="21" s="1" customFormat="1" ht="30" customHeight="1" spans="1:6">
      <c r="A21" s="29">
        <v>15</v>
      </c>
      <c r="B21" s="20" t="s">
        <v>510</v>
      </c>
      <c r="C21" s="21" t="s">
        <v>511</v>
      </c>
      <c r="D21" s="21" t="s">
        <v>510</v>
      </c>
      <c r="E21" s="20" t="s">
        <v>512</v>
      </c>
      <c r="F21" s="22">
        <v>1000</v>
      </c>
    </row>
    <row r="22" s="1" customFormat="1" ht="30" customHeight="1" spans="1:6">
      <c r="A22" s="16">
        <v>16</v>
      </c>
      <c r="B22" s="23" t="s">
        <v>513</v>
      </c>
      <c r="C22" s="24" t="s">
        <v>514</v>
      </c>
      <c r="D22" s="24" t="s">
        <v>513</v>
      </c>
      <c r="E22" s="23" t="s">
        <v>515</v>
      </c>
      <c r="F22" s="25">
        <v>12000</v>
      </c>
    </row>
    <row r="23" s="1" customFormat="1" ht="30" customHeight="1" spans="1:6">
      <c r="A23" s="16">
        <v>17</v>
      </c>
      <c r="B23" s="23" t="s">
        <v>516</v>
      </c>
      <c r="C23" s="24" t="s">
        <v>517</v>
      </c>
      <c r="D23" s="24" t="s">
        <v>516</v>
      </c>
      <c r="E23" s="23" t="s">
        <v>518</v>
      </c>
      <c r="F23" s="25">
        <v>10000</v>
      </c>
    </row>
    <row r="24" s="1" customFormat="1" ht="30" customHeight="1" spans="1:6">
      <c r="A24" s="16">
        <v>18</v>
      </c>
      <c r="B24" s="36" t="s">
        <v>519</v>
      </c>
      <c r="C24" s="37" t="s">
        <v>520</v>
      </c>
      <c r="D24" s="37" t="s">
        <v>519</v>
      </c>
      <c r="E24" s="36" t="s">
        <v>521</v>
      </c>
      <c r="F24" s="25">
        <v>6019</v>
      </c>
    </row>
    <row r="25" s="1" customFormat="1" ht="30" customHeight="1" spans="1:6">
      <c r="A25" s="16">
        <v>19</v>
      </c>
      <c r="B25" s="36" t="s">
        <v>522</v>
      </c>
      <c r="C25" s="37" t="s">
        <v>520</v>
      </c>
      <c r="D25" s="37" t="s">
        <v>522</v>
      </c>
      <c r="E25" s="36" t="s">
        <v>521</v>
      </c>
      <c r="F25" s="25">
        <v>8016</v>
      </c>
    </row>
    <row r="26" s="1" customFormat="1" spans="2:6">
      <c r="B26" s="38"/>
      <c r="C26" s="39"/>
      <c r="D26" s="38"/>
      <c r="E26" s="38"/>
      <c r="F26" s="40"/>
    </row>
    <row r="27" s="1" customFormat="1" spans="2:6">
      <c r="B27" s="38"/>
      <c r="C27" s="39"/>
      <c r="D27" s="38"/>
      <c r="E27" s="38"/>
      <c r="F27" s="40"/>
    </row>
    <row r="28" s="1" customFormat="1" spans="2:6">
      <c r="B28" s="38"/>
      <c r="C28" s="39"/>
      <c r="D28" s="38"/>
      <c r="E28" s="38"/>
      <c r="F28" s="40"/>
    </row>
    <row r="29" s="1" customFormat="1" spans="2:6">
      <c r="B29" s="38"/>
      <c r="C29" s="39"/>
      <c r="D29" s="38"/>
      <c r="E29" s="38"/>
      <c r="F29" s="40"/>
    </row>
    <row r="30" s="1" customFormat="1" spans="2:6">
      <c r="B30" s="38"/>
      <c r="C30" s="39"/>
      <c r="D30" s="38"/>
      <c r="E30" s="38"/>
      <c r="F30" s="40"/>
    </row>
    <row r="31" s="1" customFormat="1" spans="2:6">
      <c r="B31" s="38"/>
      <c r="C31" s="39"/>
      <c r="D31" s="38"/>
      <c r="E31" s="38"/>
      <c r="F31" s="40"/>
    </row>
    <row r="32" s="1" customFormat="1" spans="2:6">
      <c r="B32" s="38"/>
      <c r="C32" s="39"/>
      <c r="D32" s="38"/>
      <c r="E32" s="38"/>
      <c r="F32" s="40"/>
    </row>
    <row r="33" s="1" customFormat="1" spans="2:6">
      <c r="B33" s="38"/>
      <c r="C33" s="39"/>
      <c r="D33" s="38"/>
      <c r="E33" s="38"/>
      <c r="F33" s="40"/>
    </row>
    <row r="34" s="1" customFormat="1" spans="2:6">
      <c r="B34" s="38"/>
      <c r="C34" s="39"/>
      <c r="D34" s="38"/>
      <c r="E34" s="38"/>
      <c r="F34" s="40"/>
    </row>
    <row r="35" s="1" customFormat="1" spans="2:6">
      <c r="B35" s="38"/>
      <c r="C35" s="39"/>
      <c r="D35" s="38"/>
      <c r="E35" s="38"/>
      <c r="F35" s="40"/>
    </row>
    <row r="36" s="1" customFormat="1" spans="2:6">
      <c r="B36" s="38"/>
      <c r="C36" s="39"/>
      <c r="D36" s="38"/>
      <c r="E36" s="38"/>
      <c r="F36" s="40"/>
    </row>
    <row r="37" s="1" customFormat="1" spans="2:6">
      <c r="B37" s="38"/>
      <c r="C37" s="39"/>
      <c r="D37" s="38"/>
      <c r="E37" s="38"/>
      <c r="F37" s="40"/>
    </row>
    <row r="38" s="1" customFormat="1" spans="2:6">
      <c r="B38" s="38"/>
      <c r="C38" s="39"/>
      <c r="D38" s="38"/>
      <c r="E38" s="38"/>
      <c r="F38" s="40"/>
    </row>
    <row r="39" s="1" customFormat="1" spans="2:6">
      <c r="B39" s="38"/>
      <c r="C39" s="39"/>
      <c r="D39" s="38"/>
      <c r="E39" s="38"/>
      <c r="F39" s="40"/>
    </row>
    <row r="40" s="1" customFormat="1" spans="2:6">
      <c r="B40" s="38"/>
      <c r="C40" s="39"/>
      <c r="D40" s="38"/>
      <c r="E40" s="38"/>
      <c r="F40" s="40"/>
    </row>
    <row r="41" s="1" customFormat="1" spans="2:6">
      <c r="B41" s="38"/>
      <c r="C41" s="39"/>
      <c r="D41" s="38"/>
      <c r="E41" s="38"/>
      <c r="F41" s="40"/>
    </row>
    <row r="42" s="1" customFormat="1" spans="2:6">
      <c r="B42" s="38"/>
      <c r="C42" s="39"/>
      <c r="D42" s="38"/>
      <c r="E42" s="38"/>
      <c r="F42" s="40"/>
    </row>
    <row r="43" s="1" customFormat="1" spans="2:6">
      <c r="B43" s="38"/>
      <c r="C43" s="39"/>
      <c r="D43" s="38"/>
      <c r="E43" s="38"/>
      <c r="F43" s="40"/>
    </row>
    <row r="44" s="1" customFormat="1" spans="2:6">
      <c r="B44" s="38"/>
      <c r="C44" s="39"/>
      <c r="D44" s="38"/>
      <c r="E44" s="38"/>
      <c r="F44" s="40"/>
    </row>
    <row r="45" s="1" customFormat="1" spans="2:6">
      <c r="B45" s="38"/>
      <c r="C45" s="39"/>
      <c r="D45" s="38"/>
      <c r="E45" s="38"/>
      <c r="F45" s="40"/>
    </row>
    <row r="46" s="1" customFormat="1" spans="2:6">
      <c r="B46" s="38"/>
      <c r="C46" s="39"/>
      <c r="D46" s="38"/>
      <c r="E46" s="38"/>
      <c r="F46" s="40"/>
    </row>
    <row r="47" s="1" customFormat="1" spans="2:6">
      <c r="B47" s="38"/>
      <c r="C47" s="39"/>
      <c r="D47" s="38"/>
      <c r="E47" s="38"/>
      <c r="F47" s="40"/>
    </row>
    <row r="48" s="1" customFormat="1" spans="2:6">
      <c r="B48" s="38"/>
      <c r="C48" s="39"/>
      <c r="D48" s="38"/>
      <c r="E48" s="38"/>
      <c r="F48" s="40"/>
    </row>
    <row r="49" s="1" customFormat="1" spans="2:6">
      <c r="B49" s="38"/>
      <c r="C49" s="39"/>
      <c r="D49" s="38"/>
      <c r="E49" s="38"/>
      <c r="F49" s="40"/>
    </row>
    <row r="50" s="1" customFormat="1" spans="2:6">
      <c r="B50" s="38"/>
      <c r="C50" s="39"/>
      <c r="D50" s="38"/>
      <c r="E50" s="38"/>
      <c r="F50" s="40"/>
    </row>
    <row r="51" s="1" customFormat="1" spans="2:6">
      <c r="B51" s="38"/>
      <c r="C51" s="39"/>
      <c r="D51" s="38"/>
      <c r="E51" s="38"/>
      <c r="F51" s="40"/>
    </row>
    <row r="52" s="1" customFormat="1" spans="2:6">
      <c r="B52" s="38"/>
      <c r="C52" s="39"/>
      <c r="D52" s="38"/>
      <c r="E52" s="38"/>
      <c r="F52" s="40"/>
    </row>
    <row r="53" s="1" customFormat="1" spans="2:6">
      <c r="B53" s="38"/>
      <c r="C53" s="39"/>
      <c r="D53" s="38"/>
      <c r="E53" s="38"/>
      <c r="F53" s="40"/>
    </row>
    <row r="54" s="1" customFormat="1" spans="2:6">
      <c r="B54" s="38"/>
      <c r="C54" s="39"/>
      <c r="D54" s="38"/>
      <c r="E54" s="38"/>
      <c r="F54" s="40"/>
    </row>
    <row r="55" s="1" customFormat="1" spans="2:6">
      <c r="B55" s="38"/>
      <c r="C55" s="39"/>
      <c r="D55" s="38"/>
      <c r="E55" s="38"/>
      <c r="F55" s="40"/>
    </row>
    <row r="56" s="1" customFormat="1" spans="2:6">
      <c r="B56" s="38"/>
      <c r="C56" s="39"/>
      <c r="D56" s="38"/>
      <c r="E56" s="38"/>
      <c r="F56" s="40"/>
    </row>
    <row r="57" s="1" customFormat="1" spans="2:6">
      <c r="B57" s="38"/>
      <c r="C57" s="39"/>
      <c r="D57" s="38"/>
      <c r="E57" s="38"/>
      <c r="F57" s="40"/>
    </row>
    <row r="58" s="1" customFormat="1" spans="2:6">
      <c r="B58" s="38"/>
      <c r="C58" s="39"/>
      <c r="D58" s="38"/>
      <c r="E58" s="38"/>
      <c r="F58" s="40"/>
    </row>
    <row r="59" s="1" customFormat="1" spans="2:6">
      <c r="B59" s="38"/>
      <c r="C59" s="39"/>
      <c r="D59" s="38"/>
      <c r="E59" s="38"/>
      <c r="F59" s="40"/>
    </row>
    <row r="60" s="1" customFormat="1" spans="2:6">
      <c r="B60" s="38"/>
      <c r="C60" s="39"/>
      <c r="D60" s="38"/>
      <c r="E60" s="38"/>
      <c r="F60" s="40"/>
    </row>
    <row r="61" s="1" customFormat="1" spans="2:6">
      <c r="B61" s="38"/>
      <c r="C61" s="39"/>
      <c r="D61" s="38"/>
      <c r="E61" s="38"/>
      <c r="F61" s="40"/>
    </row>
    <row r="62" s="1" customFormat="1" spans="2:6">
      <c r="B62" s="38"/>
      <c r="C62" s="39"/>
      <c r="D62" s="38"/>
      <c r="E62" s="38"/>
      <c r="F62" s="40"/>
    </row>
    <row r="63" s="1" customFormat="1" spans="2:6">
      <c r="B63" s="38"/>
      <c r="C63" s="39"/>
      <c r="D63" s="38"/>
      <c r="E63" s="38"/>
      <c r="F63" s="40"/>
    </row>
    <row r="64" s="1" customFormat="1" spans="2:6">
      <c r="B64" s="38"/>
      <c r="C64" s="39"/>
      <c r="D64" s="38"/>
      <c r="E64" s="38"/>
      <c r="F64" s="40"/>
    </row>
    <row r="65" s="1" customFormat="1" spans="2:6">
      <c r="B65" s="38"/>
      <c r="C65" s="39"/>
      <c r="D65" s="38"/>
      <c r="E65" s="38"/>
      <c r="F65" s="40"/>
    </row>
    <row r="66" s="1" customFormat="1" spans="2:6">
      <c r="B66" s="38"/>
      <c r="C66" s="39"/>
      <c r="D66" s="38"/>
      <c r="E66" s="38"/>
      <c r="F66" s="40"/>
    </row>
    <row r="67" s="1" customFormat="1" spans="2:6">
      <c r="B67" s="38"/>
      <c r="C67" s="39"/>
      <c r="D67" s="38"/>
      <c r="E67" s="38"/>
      <c r="F67" s="40"/>
    </row>
    <row r="68" s="1" customFormat="1" spans="2:6">
      <c r="B68" s="38"/>
      <c r="C68" s="39"/>
      <c r="D68" s="38"/>
      <c r="E68" s="38"/>
      <c r="F68" s="40"/>
    </row>
    <row r="69" s="1" customFormat="1" spans="2:6">
      <c r="B69" s="38"/>
      <c r="C69" s="39"/>
      <c r="D69" s="38"/>
      <c r="E69" s="38"/>
      <c r="F69" s="40"/>
    </row>
    <row r="70" s="1" customFormat="1" spans="2:6">
      <c r="B70" s="38"/>
      <c r="C70" s="39"/>
      <c r="D70" s="38"/>
      <c r="E70" s="38"/>
      <c r="F70" s="40"/>
    </row>
    <row r="71" s="1" customFormat="1" spans="2:6">
      <c r="B71" s="38"/>
      <c r="C71" s="39"/>
      <c r="D71" s="38"/>
      <c r="E71" s="38"/>
      <c r="F71" s="40"/>
    </row>
    <row r="72" s="1" customFormat="1" spans="2:6">
      <c r="B72" s="38"/>
      <c r="C72" s="39"/>
      <c r="D72" s="38"/>
      <c r="E72" s="38"/>
      <c r="F72" s="40"/>
    </row>
    <row r="73" s="1" customFormat="1" spans="2:6">
      <c r="B73" s="38"/>
      <c r="C73" s="39"/>
      <c r="D73" s="38"/>
      <c r="E73" s="38"/>
      <c r="F73" s="40"/>
    </row>
    <row r="74" s="1" customFormat="1" spans="2:6">
      <c r="B74" s="38"/>
      <c r="C74" s="39"/>
      <c r="D74" s="38"/>
      <c r="E74" s="38"/>
      <c r="F74" s="40"/>
    </row>
    <row r="75" s="1" customFormat="1" spans="2:6">
      <c r="B75" s="38"/>
      <c r="C75" s="39"/>
      <c r="D75" s="38"/>
      <c r="E75" s="38"/>
      <c r="F75" s="40"/>
    </row>
    <row r="76" s="1" customFormat="1" spans="2:6">
      <c r="B76" s="38"/>
      <c r="C76" s="39"/>
      <c r="D76" s="38"/>
      <c r="E76" s="38"/>
      <c r="F76" s="40"/>
    </row>
    <row r="77" s="1" customFormat="1" spans="2:6">
      <c r="B77" s="38"/>
      <c r="C77" s="39"/>
      <c r="D77" s="38"/>
      <c r="E77" s="38"/>
      <c r="F77" s="40"/>
    </row>
    <row r="78" s="1" customFormat="1" spans="2:6">
      <c r="B78" s="38"/>
      <c r="C78" s="39"/>
      <c r="D78" s="38"/>
      <c r="E78" s="38"/>
      <c r="F78" s="40"/>
    </row>
    <row r="79" s="1" customFormat="1" spans="2:6">
      <c r="B79" s="38"/>
      <c r="C79" s="39"/>
      <c r="D79" s="38"/>
      <c r="E79" s="38"/>
      <c r="F79" s="40"/>
    </row>
    <row r="80" s="1" customFormat="1" spans="2:6">
      <c r="B80" s="38"/>
      <c r="C80" s="39"/>
      <c r="D80" s="38"/>
      <c r="E80" s="38"/>
      <c r="F80" s="40"/>
    </row>
    <row r="81" s="1" customFormat="1" spans="2:6">
      <c r="B81" s="38"/>
      <c r="C81" s="39"/>
      <c r="D81" s="38"/>
      <c r="E81" s="38"/>
      <c r="F81" s="40"/>
    </row>
    <row r="82" s="1" customFormat="1" spans="2:6">
      <c r="B82" s="38"/>
      <c r="C82" s="39"/>
      <c r="D82" s="38"/>
      <c r="E82" s="38"/>
      <c r="F82" s="40"/>
    </row>
    <row r="83" s="1" customFormat="1" spans="2:6">
      <c r="B83" s="38"/>
      <c r="C83" s="39"/>
      <c r="D83" s="38"/>
      <c r="E83" s="38"/>
      <c r="F83" s="40"/>
    </row>
    <row r="84" s="1" customFormat="1" spans="2:6">
      <c r="B84" s="38"/>
      <c r="C84" s="39"/>
      <c r="D84" s="38"/>
      <c r="E84" s="38"/>
      <c r="F84" s="40"/>
    </row>
    <row r="85" s="1" customFormat="1" spans="2:6">
      <c r="B85" s="38"/>
      <c r="C85" s="39"/>
      <c r="D85" s="38"/>
      <c r="E85" s="38"/>
      <c r="F85" s="40"/>
    </row>
    <row r="86" s="1" customFormat="1" spans="2:6">
      <c r="B86" s="38"/>
      <c r="C86" s="39"/>
      <c r="D86" s="38"/>
      <c r="E86" s="38"/>
      <c r="F86" s="40"/>
    </row>
    <row r="87" s="1" customFormat="1" spans="2:6">
      <c r="B87" s="38"/>
      <c r="C87" s="39"/>
      <c r="D87" s="38"/>
      <c r="E87" s="38"/>
      <c r="F87" s="40"/>
    </row>
    <row r="88" s="1" customFormat="1" spans="2:6">
      <c r="B88" s="38"/>
      <c r="C88" s="39"/>
      <c r="D88" s="38"/>
      <c r="E88" s="38"/>
      <c r="F88" s="40"/>
    </row>
    <row r="89" s="1" customFormat="1" spans="2:6">
      <c r="B89" s="38"/>
      <c r="C89" s="39"/>
      <c r="D89" s="38"/>
      <c r="E89" s="38"/>
      <c r="F89" s="40"/>
    </row>
    <row r="90" s="1" customFormat="1" spans="2:6">
      <c r="B90" s="38"/>
      <c r="C90" s="39"/>
      <c r="D90" s="38"/>
      <c r="E90" s="38"/>
      <c r="F90" s="40"/>
    </row>
    <row r="91" s="1" customFormat="1" spans="2:6">
      <c r="B91" s="38"/>
      <c r="C91" s="39"/>
      <c r="D91" s="38"/>
      <c r="E91" s="38"/>
      <c r="F91" s="40"/>
    </row>
    <row r="92" s="1" customFormat="1" spans="2:6">
      <c r="B92" s="38"/>
      <c r="C92" s="39"/>
      <c r="D92" s="38"/>
      <c r="E92" s="38"/>
      <c r="F92" s="40"/>
    </row>
    <row r="93" s="1" customFormat="1" spans="2:6">
      <c r="B93" s="38"/>
      <c r="C93" s="39"/>
      <c r="D93" s="38"/>
      <c r="E93" s="38"/>
      <c r="F93" s="40"/>
    </row>
    <row r="94" s="1" customFormat="1" spans="2:6">
      <c r="B94" s="38"/>
      <c r="C94" s="39"/>
      <c r="D94" s="38"/>
      <c r="E94" s="38"/>
      <c r="F94" s="40"/>
    </row>
    <row r="95" s="1" customFormat="1" spans="2:6">
      <c r="B95" s="38"/>
      <c r="C95" s="39"/>
      <c r="D95" s="38"/>
      <c r="E95" s="38"/>
      <c r="F95" s="40"/>
    </row>
    <row r="96" s="1" customFormat="1" spans="2:6">
      <c r="B96" s="38"/>
      <c r="C96" s="39"/>
      <c r="D96" s="38"/>
      <c r="E96" s="38"/>
      <c r="F96" s="40"/>
    </row>
    <row r="97" s="1" customFormat="1" spans="2:6">
      <c r="B97" s="38"/>
      <c r="C97" s="39"/>
      <c r="D97" s="38"/>
      <c r="E97" s="38"/>
      <c r="F97" s="40"/>
    </row>
    <row r="98" s="1" customFormat="1" spans="2:6">
      <c r="B98" s="38"/>
      <c r="C98" s="39"/>
      <c r="D98" s="38"/>
      <c r="E98" s="38"/>
      <c r="F98" s="40"/>
    </row>
    <row r="99" s="1" customFormat="1" spans="2:6">
      <c r="B99" s="38"/>
      <c r="C99" s="39"/>
      <c r="D99" s="38"/>
      <c r="E99" s="38"/>
      <c r="F99" s="40"/>
    </row>
    <row r="100" s="1" customFormat="1" spans="2:6">
      <c r="B100" s="38"/>
      <c r="C100" s="39"/>
      <c r="D100" s="38"/>
      <c r="E100" s="38"/>
      <c r="F100" s="40"/>
    </row>
    <row r="101" s="1" customFormat="1" spans="2:6">
      <c r="B101" s="38"/>
      <c r="C101" s="39"/>
      <c r="D101" s="38"/>
      <c r="E101" s="38"/>
      <c r="F101" s="40"/>
    </row>
    <row r="102" s="1" customFormat="1" spans="2:6">
      <c r="B102" s="38"/>
      <c r="C102" s="39"/>
      <c r="D102" s="38"/>
      <c r="E102" s="38"/>
      <c r="F102" s="40"/>
    </row>
    <row r="103" s="1" customFormat="1" spans="2:6">
      <c r="B103" s="38"/>
      <c r="C103" s="39"/>
      <c r="D103" s="38"/>
      <c r="E103" s="38"/>
      <c r="F103" s="40"/>
    </row>
    <row r="104" s="1" customFormat="1" spans="2:6">
      <c r="B104" s="38"/>
      <c r="C104" s="39"/>
      <c r="D104" s="38"/>
      <c r="E104" s="38"/>
      <c r="F104" s="40"/>
    </row>
    <row r="105" s="1" customFormat="1" spans="2:6">
      <c r="B105" s="38"/>
      <c r="C105" s="39"/>
      <c r="D105" s="38"/>
      <c r="E105" s="38"/>
      <c r="F105" s="40"/>
    </row>
    <row r="106" s="1" customFormat="1" spans="2:6">
      <c r="B106" s="38"/>
      <c r="C106" s="39"/>
      <c r="D106" s="38"/>
      <c r="E106" s="38"/>
      <c r="F106" s="40"/>
    </row>
    <row r="107" s="1" customFormat="1" spans="2:6">
      <c r="B107" s="38"/>
      <c r="C107" s="39"/>
      <c r="D107" s="38"/>
      <c r="E107" s="38"/>
      <c r="F107" s="40"/>
    </row>
    <row r="108" s="1" customFormat="1" spans="2:6">
      <c r="B108" s="38"/>
      <c r="C108" s="39"/>
      <c r="D108" s="38"/>
      <c r="E108" s="38"/>
      <c r="F108" s="40"/>
    </row>
    <row r="109" s="1" customFormat="1" spans="2:6">
      <c r="B109" s="38"/>
      <c r="C109" s="39"/>
      <c r="D109" s="38"/>
      <c r="E109" s="38"/>
      <c r="F109" s="40"/>
    </row>
    <row r="110" s="1" customFormat="1" spans="2:6">
      <c r="B110" s="38"/>
      <c r="C110" s="39"/>
      <c r="D110" s="38"/>
      <c r="E110" s="38"/>
      <c r="F110" s="40"/>
    </row>
    <row r="111" s="1" customFormat="1" spans="2:6">
      <c r="B111" s="38"/>
      <c r="C111" s="39"/>
      <c r="D111" s="38"/>
      <c r="E111" s="38"/>
      <c r="F111" s="40"/>
    </row>
    <row r="112" s="1" customFormat="1" spans="2:6">
      <c r="B112" s="38"/>
      <c r="C112" s="39"/>
      <c r="D112" s="38"/>
      <c r="E112" s="38"/>
      <c r="F112" s="40"/>
    </row>
    <row r="113" s="1" customFormat="1" spans="2:6">
      <c r="B113" s="38"/>
      <c r="C113" s="39"/>
      <c r="D113" s="38"/>
      <c r="E113" s="38"/>
      <c r="F113" s="40"/>
    </row>
    <row r="114" s="1" customFormat="1" spans="2:6">
      <c r="B114" s="38"/>
      <c r="C114" s="39"/>
      <c r="D114" s="38"/>
      <c r="E114" s="38"/>
      <c r="F114" s="40"/>
    </row>
    <row r="115" s="1" customFormat="1" spans="2:6">
      <c r="B115" s="38"/>
      <c r="C115" s="39"/>
      <c r="D115" s="38"/>
      <c r="E115" s="38"/>
      <c r="F115" s="40"/>
    </row>
    <row r="116" s="1" customFormat="1" spans="2:6">
      <c r="B116" s="38"/>
      <c r="C116" s="39"/>
      <c r="D116" s="38"/>
      <c r="E116" s="38"/>
      <c r="F116" s="40"/>
    </row>
    <row r="117" s="1" customFormat="1" spans="2:6">
      <c r="B117" s="38"/>
      <c r="C117" s="39"/>
      <c r="D117" s="38"/>
      <c r="E117" s="38"/>
      <c r="F117" s="40"/>
    </row>
    <row r="118" s="1" customFormat="1" spans="2:6">
      <c r="B118" s="38"/>
      <c r="C118" s="39"/>
      <c r="D118" s="38"/>
      <c r="E118" s="38"/>
      <c r="F118" s="40"/>
    </row>
    <row r="119" s="1" customFormat="1" spans="2:6">
      <c r="B119" s="38"/>
      <c r="C119" s="39"/>
      <c r="D119" s="38"/>
      <c r="E119" s="38"/>
      <c r="F119" s="40"/>
    </row>
    <row r="120" s="1" customFormat="1" spans="2:6">
      <c r="B120" s="38"/>
      <c r="C120" s="39"/>
      <c r="D120" s="38"/>
      <c r="E120" s="38"/>
      <c r="F120" s="40"/>
    </row>
    <row r="121" s="1" customFormat="1" spans="2:6">
      <c r="B121" s="38"/>
      <c r="C121" s="39"/>
      <c r="D121" s="38"/>
      <c r="E121" s="38"/>
      <c r="F121" s="40"/>
    </row>
    <row r="122" s="1" customFormat="1" spans="2:6">
      <c r="B122" s="38"/>
      <c r="C122" s="39"/>
      <c r="D122" s="38"/>
      <c r="E122" s="38"/>
      <c r="F122" s="40"/>
    </row>
    <row r="123" s="1" customFormat="1" spans="2:6">
      <c r="B123" s="38"/>
      <c r="C123" s="39"/>
      <c r="D123" s="38"/>
      <c r="E123" s="38"/>
      <c r="F123" s="40"/>
    </row>
    <row r="124" s="1" customFormat="1" spans="2:6">
      <c r="B124" s="38"/>
      <c r="C124" s="39"/>
      <c r="D124" s="38"/>
      <c r="E124" s="38"/>
      <c r="F124" s="40"/>
    </row>
    <row r="125" s="1" customFormat="1" spans="2:6">
      <c r="B125" s="38"/>
      <c r="C125" s="39"/>
      <c r="D125" s="38"/>
      <c r="E125" s="38"/>
      <c r="F125" s="40"/>
    </row>
    <row r="126" s="1" customFormat="1" spans="2:6">
      <c r="B126" s="38"/>
      <c r="C126" s="39"/>
      <c r="D126" s="38"/>
      <c r="E126" s="38"/>
      <c r="F126" s="40"/>
    </row>
    <row r="127" s="1" customFormat="1" spans="2:6">
      <c r="B127" s="38"/>
      <c r="C127" s="39"/>
      <c r="D127" s="38"/>
      <c r="E127" s="38"/>
      <c r="F127" s="40"/>
    </row>
    <row r="128" s="1" customFormat="1" spans="2:6">
      <c r="B128" s="38"/>
      <c r="C128" s="39"/>
      <c r="D128" s="38"/>
      <c r="E128" s="38"/>
      <c r="F128" s="40"/>
    </row>
    <row r="129" s="1" customFormat="1" spans="2:6">
      <c r="B129" s="38"/>
      <c r="C129" s="39"/>
      <c r="D129" s="38"/>
      <c r="E129" s="38"/>
      <c r="F129" s="40"/>
    </row>
    <row r="130" s="1" customFormat="1" spans="2:6">
      <c r="B130" s="38"/>
      <c r="C130" s="39"/>
      <c r="D130" s="38"/>
      <c r="E130" s="38"/>
      <c r="F130" s="40"/>
    </row>
    <row r="131" s="1" customFormat="1" spans="2:6">
      <c r="B131" s="38"/>
      <c r="C131" s="39"/>
      <c r="D131" s="38"/>
      <c r="E131" s="38"/>
      <c r="F131" s="40"/>
    </row>
    <row r="132" s="1" customFormat="1" spans="2:6">
      <c r="B132" s="38"/>
      <c r="C132" s="39"/>
      <c r="D132" s="38"/>
      <c r="E132" s="38"/>
      <c r="F132" s="40"/>
    </row>
    <row r="133" s="1" customFormat="1" spans="2:6">
      <c r="B133" s="38"/>
      <c r="C133" s="39"/>
      <c r="D133" s="38"/>
      <c r="E133" s="38"/>
      <c r="F133" s="40"/>
    </row>
    <row r="134" s="1" customFormat="1" spans="2:6">
      <c r="B134" s="38"/>
      <c r="C134" s="39"/>
      <c r="D134" s="38"/>
      <c r="E134" s="38"/>
      <c r="F134" s="40"/>
    </row>
    <row r="135" s="1" customFormat="1" spans="2:6">
      <c r="B135" s="38"/>
      <c r="C135" s="39"/>
      <c r="D135" s="38"/>
      <c r="E135" s="38"/>
      <c r="F135" s="40"/>
    </row>
    <row r="136" s="1" customFormat="1" spans="2:6">
      <c r="B136" s="38"/>
      <c r="C136" s="39"/>
      <c r="D136" s="38"/>
      <c r="E136" s="38"/>
      <c r="F136" s="40"/>
    </row>
    <row r="137" s="1" customFormat="1" spans="2:6">
      <c r="B137" s="38"/>
      <c r="C137" s="39"/>
      <c r="D137" s="38"/>
      <c r="E137" s="38"/>
      <c r="F137" s="40"/>
    </row>
    <row r="138" s="1" customFormat="1" spans="2:6">
      <c r="B138" s="38"/>
      <c r="C138" s="39"/>
      <c r="D138" s="38"/>
      <c r="E138" s="38"/>
      <c r="F138" s="40"/>
    </row>
    <row r="139" s="1" customFormat="1" spans="2:6">
      <c r="B139" s="38"/>
      <c r="C139" s="39"/>
      <c r="D139" s="38"/>
      <c r="E139" s="38"/>
      <c r="F139" s="40"/>
    </row>
    <row r="140" s="1" customFormat="1" spans="2:6">
      <c r="B140" s="38"/>
      <c r="C140" s="39"/>
      <c r="D140" s="38"/>
      <c r="E140" s="38"/>
      <c r="F140" s="40"/>
    </row>
    <row r="141" s="1" customFormat="1" spans="2:6">
      <c r="B141" s="38"/>
      <c r="C141" s="39"/>
      <c r="D141" s="38"/>
      <c r="E141" s="38"/>
      <c r="F141" s="40"/>
    </row>
    <row r="142" s="1" customFormat="1" spans="2:6">
      <c r="B142" s="38"/>
      <c r="C142" s="39"/>
      <c r="D142" s="38"/>
      <c r="E142" s="38"/>
      <c r="F142" s="40"/>
    </row>
    <row r="143" s="1" customFormat="1" spans="2:6">
      <c r="B143" s="38"/>
      <c r="C143" s="39"/>
      <c r="D143" s="38"/>
      <c r="E143" s="38"/>
      <c r="F143" s="40"/>
    </row>
    <row r="144" s="1" customFormat="1" spans="2:6">
      <c r="B144" s="38"/>
      <c r="C144" s="39"/>
      <c r="D144" s="38"/>
      <c r="E144" s="38"/>
      <c r="F144" s="40"/>
    </row>
    <row r="145" s="1" customFormat="1" spans="2:6">
      <c r="B145" s="38"/>
      <c r="C145" s="39"/>
      <c r="D145" s="38"/>
      <c r="E145" s="38"/>
      <c r="F145" s="40"/>
    </row>
    <row r="146" s="1" customFormat="1" spans="2:6">
      <c r="B146" s="38"/>
      <c r="C146" s="39"/>
      <c r="D146" s="38"/>
      <c r="E146" s="38"/>
      <c r="F146" s="40"/>
    </row>
    <row r="147" s="1" customFormat="1" spans="2:6">
      <c r="B147" s="38"/>
      <c r="C147" s="39"/>
      <c r="D147" s="38"/>
      <c r="E147" s="38"/>
      <c r="F147" s="40"/>
    </row>
    <row r="148" s="1" customFormat="1" spans="2:6">
      <c r="B148" s="38"/>
      <c r="C148" s="39"/>
      <c r="D148" s="38"/>
      <c r="E148" s="38"/>
      <c r="F148" s="40"/>
    </row>
    <row r="149" s="1" customFormat="1" spans="2:6">
      <c r="B149" s="38"/>
      <c r="C149" s="39"/>
      <c r="D149" s="38"/>
      <c r="E149" s="38"/>
      <c r="F149" s="40"/>
    </row>
    <row r="150" s="1" customFormat="1" spans="2:6">
      <c r="B150" s="38"/>
      <c r="C150" s="39"/>
      <c r="D150" s="38"/>
      <c r="E150" s="38"/>
      <c r="F150" s="40"/>
    </row>
    <row r="151" s="1" customFormat="1" spans="2:6">
      <c r="B151" s="38"/>
      <c r="C151" s="39"/>
      <c r="D151" s="38"/>
      <c r="E151" s="38"/>
      <c r="F151" s="40"/>
    </row>
    <row r="152" s="1" customFormat="1" spans="2:6">
      <c r="B152" s="38"/>
      <c r="C152" s="39"/>
      <c r="D152" s="38"/>
      <c r="E152" s="38"/>
      <c r="F152" s="40"/>
    </row>
    <row r="153" s="1" customFormat="1" spans="2:6">
      <c r="B153" s="38"/>
      <c r="C153" s="39"/>
      <c r="D153" s="38"/>
      <c r="E153" s="38"/>
      <c r="F153" s="40"/>
    </row>
    <row r="154" s="1" customFormat="1" spans="2:6">
      <c r="B154" s="38"/>
      <c r="C154" s="39"/>
      <c r="D154" s="38"/>
      <c r="E154" s="38"/>
      <c r="F154" s="40"/>
    </row>
    <row r="155" s="1" customFormat="1" spans="2:6">
      <c r="B155" s="38"/>
      <c r="C155" s="39"/>
      <c r="D155" s="38"/>
      <c r="E155" s="38"/>
      <c r="F155" s="40"/>
    </row>
    <row r="156" s="1" customFormat="1" spans="2:6">
      <c r="B156" s="38"/>
      <c r="C156" s="39"/>
      <c r="D156" s="38"/>
      <c r="E156" s="38"/>
      <c r="F156" s="40"/>
    </row>
    <row r="157" s="1" customFormat="1" spans="2:6">
      <c r="B157" s="38"/>
      <c r="C157" s="39"/>
      <c r="D157" s="38"/>
      <c r="E157" s="38"/>
      <c r="F157" s="40"/>
    </row>
    <row r="158" s="1" customFormat="1" spans="2:6">
      <c r="B158" s="38"/>
      <c r="C158" s="39"/>
      <c r="D158" s="38"/>
      <c r="E158" s="38"/>
      <c r="F158" s="40"/>
    </row>
    <row r="159" s="1" customFormat="1" spans="2:6">
      <c r="B159" s="38"/>
      <c r="C159" s="39"/>
      <c r="D159" s="38"/>
      <c r="E159" s="38"/>
      <c r="F159" s="40"/>
    </row>
    <row r="160" s="1" customFormat="1" spans="2:6">
      <c r="B160" s="38"/>
      <c r="C160" s="39"/>
      <c r="D160" s="38"/>
      <c r="E160" s="38"/>
      <c r="F160" s="40"/>
    </row>
    <row r="161" s="1" customFormat="1" spans="2:6">
      <c r="B161" s="38"/>
      <c r="C161" s="39"/>
      <c r="D161" s="38"/>
      <c r="E161" s="38"/>
      <c r="F161" s="40"/>
    </row>
    <row r="162" s="1" customFormat="1" spans="2:6">
      <c r="B162" s="38"/>
      <c r="C162" s="39"/>
      <c r="D162" s="38"/>
      <c r="E162" s="38"/>
      <c r="F162" s="40"/>
    </row>
    <row r="163" s="1" customFormat="1" spans="2:6">
      <c r="B163" s="38"/>
      <c r="C163" s="39"/>
      <c r="D163" s="38"/>
      <c r="E163" s="38"/>
      <c r="F163" s="40"/>
    </row>
    <row r="164" s="1" customFormat="1" spans="2:6">
      <c r="B164" s="38"/>
      <c r="C164" s="39"/>
      <c r="D164" s="38"/>
      <c r="E164" s="38"/>
      <c r="F164" s="40"/>
    </row>
    <row r="165" s="1" customFormat="1" spans="2:6">
      <c r="B165" s="38"/>
      <c r="C165" s="39"/>
      <c r="D165" s="38"/>
      <c r="E165" s="38"/>
      <c r="F165" s="40"/>
    </row>
    <row r="166" s="1" customFormat="1" spans="2:6">
      <c r="B166" s="38"/>
      <c r="C166" s="39"/>
      <c r="D166" s="38"/>
      <c r="E166" s="38"/>
      <c r="F166" s="40"/>
    </row>
    <row r="167" s="1" customFormat="1" spans="2:6">
      <c r="B167" s="38"/>
      <c r="C167" s="39"/>
      <c r="D167" s="38"/>
      <c r="E167" s="38"/>
      <c r="F167" s="40"/>
    </row>
    <row r="168" s="1" customFormat="1" spans="2:6">
      <c r="B168" s="38"/>
      <c r="C168" s="39"/>
      <c r="D168" s="38"/>
      <c r="E168" s="38"/>
      <c r="F168" s="40"/>
    </row>
    <row r="169" s="1" customFormat="1" spans="2:6">
      <c r="B169" s="38"/>
      <c r="C169" s="39"/>
      <c r="D169" s="38"/>
      <c r="E169" s="38"/>
      <c r="F169" s="40"/>
    </row>
    <row r="170" s="1" customFormat="1" spans="2:6">
      <c r="B170" s="38"/>
      <c r="C170" s="39"/>
      <c r="D170" s="38"/>
      <c r="E170" s="38"/>
      <c r="F170" s="40"/>
    </row>
    <row r="171" s="1" customFormat="1" spans="2:6">
      <c r="B171" s="38"/>
      <c r="C171" s="39"/>
      <c r="D171" s="38"/>
      <c r="E171" s="38"/>
      <c r="F171" s="40"/>
    </row>
    <row r="172" s="1" customFormat="1" spans="2:6">
      <c r="B172" s="38"/>
      <c r="C172" s="39"/>
      <c r="D172" s="38"/>
      <c r="E172" s="38"/>
      <c r="F172" s="40"/>
    </row>
    <row r="173" s="1" customFormat="1" spans="2:6">
      <c r="B173" s="38"/>
      <c r="C173" s="39"/>
      <c r="D173" s="38"/>
      <c r="E173" s="38"/>
      <c r="F173" s="40"/>
    </row>
    <row r="174" s="1" customFormat="1" spans="2:6">
      <c r="B174" s="38"/>
      <c r="C174" s="39"/>
      <c r="D174" s="38"/>
      <c r="E174" s="38"/>
      <c r="F174" s="40"/>
    </row>
    <row r="175" s="1" customFormat="1" spans="2:6">
      <c r="B175" s="38"/>
      <c r="C175" s="39"/>
      <c r="D175" s="38"/>
      <c r="E175" s="38"/>
      <c r="F175" s="40"/>
    </row>
    <row r="176" s="1" customFormat="1" spans="2:6">
      <c r="B176" s="38"/>
      <c r="C176" s="39"/>
      <c r="D176" s="38"/>
      <c r="E176" s="38"/>
      <c r="F176" s="40"/>
    </row>
    <row r="177" s="1" customFormat="1" spans="2:6">
      <c r="B177" s="38"/>
      <c r="C177" s="39"/>
      <c r="D177" s="38"/>
      <c r="E177" s="38"/>
      <c r="F177" s="40"/>
    </row>
    <row r="178" s="1" customFormat="1" spans="2:6">
      <c r="B178" s="38"/>
      <c r="C178" s="39"/>
      <c r="D178" s="38"/>
      <c r="E178" s="38"/>
      <c r="F178" s="40"/>
    </row>
    <row r="179" s="1" customFormat="1" spans="2:6">
      <c r="B179" s="38"/>
      <c r="C179" s="39"/>
      <c r="D179" s="38"/>
      <c r="E179" s="38"/>
      <c r="F179" s="40"/>
    </row>
    <row r="180" s="1" customFormat="1" spans="2:6">
      <c r="B180" s="38"/>
      <c r="C180" s="39"/>
      <c r="D180" s="38"/>
      <c r="E180" s="38"/>
      <c r="F180" s="40"/>
    </row>
    <row r="181" s="1" customFormat="1" spans="2:6">
      <c r="B181" s="38"/>
      <c r="C181" s="39"/>
      <c r="D181" s="38"/>
      <c r="E181" s="38"/>
      <c r="F181" s="40"/>
    </row>
    <row r="182" s="1" customFormat="1" spans="2:6">
      <c r="B182" s="38"/>
      <c r="C182" s="39"/>
      <c r="D182" s="38"/>
      <c r="E182" s="38"/>
      <c r="F182" s="40"/>
    </row>
    <row r="183" s="1" customFormat="1" spans="2:6">
      <c r="B183" s="38"/>
      <c r="C183" s="39"/>
      <c r="D183" s="38"/>
      <c r="E183" s="38"/>
      <c r="F183" s="40"/>
    </row>
    <row r="184" s="1" customFormat="1" spans="2:6">
      <c r="B184" s="38"/>
      <c r="C184" s="39"/>
      <c r="D184" s="38"/>
      <c r="E184" s="38"/>
      <c r="F184" s="40"/>
    </row>
    <row r="185" s="1" customFormat="1" spans="2:6">
      <c r="B185" s="38"/>
      <c r="C185" s="39"/>
      <c r="D185" s="38"/>
      <c r="E185" s="38"/>
      <c r="F185" s="40"/>
    </row>
    <row r="186" s="1" customFormat="1" spans="2:6">
      <c r="B186" s="38"/>
      <c r="C186" s="39"/>
      <c r="D186" s="38"/>
      <c r="E186" s="38"/>
      <c r="F186" s="40"/>
    </row>
    <row r="187" s="1" customFormat="1" spans="2:6">
      <c r="B187" s="38"/>
      <c r="C187" s="39"/>
      <c r="D187" s="38"/>
      <c r="E187" s="38"/>
      <c r="F187" s="40"/>
    </row>
    <row r="188" s="1" customFormat="1" spans="2:6">
      <c r="B188" s="38"/>
      <c r="C188" s="39"/>
      <c r="D188" s="38"/>
      <c r="E188" s="38"/>
      <c r="F188" s="40"/>
    </row>
    <row r="189" s="1" customFormat="1" spans="2:6">
      <c r="B189" s="38"/>
      <c r="C189" s="39"/>
      <c r="D189" s="38"/>
      <c r="E189" s="38"/>
      <c r="F189" s="40"/>
    </row>
    <row r="190" s="1" customFormat="1" spans="2:6">
      <c r="B190" s="38"/>
      <c r="C190" s="39"/>
      <c r="D190" s="38"/>
      <c r="E190" s="38"/>
      <c r="F190" s="40"/>
    </row>
    <row r="191" s="1" customFormat="1" spans="2:6">
      <c r="B191" s="38"/>
      <c r="C191" s="39"/>
      <c r="D191" s="38"/>
      <c r="E191" s="38"/>
      <c r="F191" s="40"/>
    </row>
    <row r="192" s="1" customFormat="1" spans="2:6">
      <c r="B192" s="38"/>
      <c r="C192" s="39"/>
      <c r="D192" s="38"/>
      <c r="E192" s="38"/>
      <c r="F192" s="40"/>
    </row>
    <row r="193" s="1" customFormat="1" spans="2:6">
      <c r="B193" s="38"/>
      <c r="C193" s="39"/>
      <c r="D193" s="38"/>
      <c r="E193" s="38"/>
      <c r="F193" s="40"/>
    </row>
    <row r="194" s="1" customFormat="1" spans="2:6">
      <c r="B194" s="38"/>
      <c r="C194" s="39"/>
      <c r="D194" s="38"/>
      <c r="E194" s="38"/>
      <c r="F194" s="40"/>
    </row>
    <row r="195" s="1" customFormat="1" spans="2:6">
      <c r="B195" s="38"/>
      <c r="C195" s="39"/>
      <c r="D195" s="38"/>
      <c r="E195" s="38"/>
      <c r="F195" s="40"/>
    </row>
    <row r="196" s="1" customFormat="1" spans="2:6">
      <c r="B196" s="38"/>
      <c r="C196" s="39"/>
      <c r="D196" s="38"/>
      <c r="E196" s="38"/>
      <c r="F196" s="40"/>
    </row>
    <row r="197" s="1" customFormat="1" spans="2:6">
      <c r="B197" s="38"/>
      <c r="C197" s="39"/>
      <c r="D197" s="38"/>
      <c r="E197" s="38"/>
      <c r="F197" s="40"/>
    </row>
    <row r="198" s="1" customFormat="1" spans="2:6">
      <c r="B198" s="38"/>
      <c r="C198" s="39"/>
      <c r="D198" s="38"/>
      <c r="E198" s="38"/>
      <c r="F198" s="40"/>
    </row>
    <row r="199" s="1" customFormat="1" spans="2:6">
      <c r="B199" s="38"/>
      <c r="C199" s="39"/>
      <c r="D199" s="38"/>
      <c r="E199" s="38"/>
      <c r="F199" s="40"/>
    </row>
    <row r="200" s="1" customFormat="1" spans="2:6">
      <c r="B200" s="38"/>
      <c r="C200" s="39"/>
      <c r="D200" s="38"/>
      <c r="E200" s="38"/>
      <c r="F200" s="40"/>
    </row>
    <row r="201" s="1" customFormat="1" spans="2:6">
      <c r="B201" s="38"/>
      <c r="C201" s="39"/>
      <c r="D201" s="38"/>
      <c r="E201" s="38"/>
      <c r="F201" s="40"/>
    </row>
    <row r="202" s="1" customFormat="1" spans="2:6">
      <c r="B202" s="38"/>
      <c r="C202" s="39"/>
      <c r="D202" s="38"/>
      <c r="E202" s="38"/>
      <c r="F202" s="40"/>
    </row>
    <row r="203" s="1" customFormat="1" spans="2:6">
      <c r="B203" s="38"/>
      <c r="C203" s="39"/>
      <c r="D203" s="38"/>
      <c r="E203" s="38"/>
      <c r="F203" s="40"/>
    </row>
    <row r="204" s="1" customFormat="1" spans="2:6">
      <c r="B204" s="38"/>
      <c r="C204" s="39"/>
      <c r="D204" s="38"/>
      <c r="E204" s="38"/>
      <c r="F204" s="40"/>
    </row>
    <row r="205" s="1" customFormat="1" spans="2:6">
      <c r="B205" s="38"/>
      <c r="C205" s="39"/>
      <c r="D205" s="38"/>
      <c r="E205" s="38"/>
      <c r="F205" s="40"/>
    </row>
    <row r="206" s="1" customFormat="1" spans="2:6">
      <c r="B206" s="38"/>
      <c r="C206" s="39"/>
      <c r="D206" s="38"/>
      <c r="E206" s="38"/>
      <c r="F206" s="40"/>
    </row>
    <row r="207" s="1" customFormat="1" spans="2:6">
      <c r="B207" s="38"/>
      <c r="C207" s="39"/>
      <c r="D207" s="38"/>
      <c r="E207" s="38"/>
      <c r="F207" s="40"/>
    </row>
    <row r="208" s="1" customFormat="1" spans="2:6">
      <c r="B208" s="38"/>
      <c r="C208" s="39"/>
      <c r="D208" s="38"/>
      <c r="E208" s="38"/>
      <c r="F208" s="40"/>
    </row>
    <row r="209" s="1" customFormat="1" spans="2:6">
      <c r="B209" s="38"/>
      <c r="C209" s="39"/>
      <c r="D209" s="38"/>
      <c r="E209" s="38"/>
      <c r="F209" s="40"/>
    </row>
    <row r="210" s="1" customFormat="1" spans="2:6">
      <c r="B210" s="38"/>
      <c r="C210" s="39"/>
      <c r="D210" s="38"/>
      <c r="E210" s="38"/>
      <c r="F210" s="40"/>
    </row>
    <row r="211" s="1" customFormat="1" spans="2:6">
      <c r="B211" s="38"/>
      <c r="C211" s="39"/>
      <c r="D211" s="38"/>
      <c r="E211" s="38"/>
      <c r="F211" s="40"/>
    </row>
    <row r="212" s="1" customFormat="1" spans="2:6">
      <c r="B212" s="38"/>
      <c r="C212" s="39"/>
      <c r="D212" s="38"/>
      <c r="E212" s="38"/>
      <c r="F212" s="40"/>
    </row>
    <row r="213" s="1" customFormat="1" spans="2:6">
      <c r="B213" s="38"/>
      <c r="C213" s="39"/>
      <c r="D213" s="38"/>
      <c r="E213" s="38"/>
      <c r="F213" s="40"/>
    </row>
    <row r="214" s="1" customFormat="1" spans="2:6">
      <c r="B214" s="38"/>
      <c r="C214" s="39"/>
      <c r="D214" s="38"/>
      <c r="E214" s="38"/>
      <c r="F214" s="40"/>
    </row>
    <row r="215" s="1" customFormat="1" spans="2:6">
      <c r="B215" s="38"/>
      <c r="C215" s="39"/>
      <c r="D215" s="38"/>
      <c r="E215" s="38"/>
      <c r="F215" s="40"/>
    </row>
    <row r="216" s="1" customFormat="1" spans="2:6">
      <c r="B216" s="38"/>
      <c r="C216" s="39"/>
      <c r="D216" s="38"/>
      <c r="E216" s="38"/>
      <c r="F216" s="40"/>
    </row>
    <row r="217" s="1" customFormat="1" spans="2:6">
      <c r="B217" s="38"/>
      <c r="C217" s="39"/>
      <c r="D217" s="38"/>
      <c r="E217" s="38"/>
      <c r="F217" s="40"/>
    </row>
    <row r="218" s="1" customFormat="1" spans="2:6">
      <c r="B218" s="38"/>
      <c r="C218" s="39"/>
      <c r="D218" s="38"/>
      <c r="E218" s="38"/>
      <c r="F218" s="40"/>
    </row>
    <row r="219" s="1" customFormat="1" spans="2:6">
      <c r="B219" s="38"/>
      <c r="C219" s="39"/>
      <c r="D219" s="38"/>
      <c r="E219" s="38"/>
      <c r="F219" s="40"/>
    </row>
    <row r="220" s="1" customFormat="1" spans="2:6">
      <c r="B220" s="38"/>
      <c r="C220" s="39"/>
      <c r="D220" s="38"/>
      <c r="E220" s="38"/>
      <c r="F220" s="40"/>
    </row>
    <row r="221" s="1" customFormat="1" spans="2:6">
      <c r="B221" s="38"/>
      <c r="C221" s="39"/>
      <c r="D221" s="38"/>
      <c r="E221" s="38"/>
      <c r="F221" s="40"/>
    </row>
    <row r="222" s="1" customFormat="1" spans="2:6">
      <c r="B222" s="38"/>
      <c r="C222" s="39"/>
      <c r="D222" s="38"/>
      <c r="E222" s="38"/>
      <c r="F222" s="40"/>
    </row>
    <row r="223" s="1" customFormat="1" spans="2:6">
      <c r="B223" s="38"/>
      <c r="C223" s="39"/>
      <c r="D223" s="38"/>
      <c r="E223" s="38"/>
      <c r="F223" s="40"/>
    </row>
    <row r="224" s="1" customFormat="1" spans="2:6">
      <c r="B224" s="38"/>
      <c r="C224" s="39"/>
      <c r="D224" s="38"/>
      <c r="E224" s="38"/>
      <c r="F224" s="40"/>
    </row>
    <row r="225" s="1" customFormat="1" spans="2:6">
      <c r="B225" s="38"/>
      <c r="C225" s="39"/>
      <c r="D225" s="38"/>
      <c r="E225" s="38"/>
      <c r="F225" s="40"/>
    </row>
    <row r="226" s="1" customFormat="1" spans="2:6">
      <c r="B226" s="38"/>
      <c r="C226" s="39"/>
      <c r="D226" s="38"/>
      <c r="E226" s="38"/>
      <c r="F226" s="40"/>
    </row>
    <row r="227" s="1" customFormat="1" spans="2:6">
      <c r="B227" s="38"/>
      <c r="C227" s="39"/>
      <c r="D227" s="38"/>
      <c r="E227" s="38"/>
      <c r="F227" s="40"/>
    </row>
    <row r="228" s="1" customFormat="1" spans="2:6">
      <c r="B228" s="38"/>
      <c r="C228" s="39"/>
      <c r="D228" s="38"/>
      <c r="E228" s="38"/>
      <c r="F228" s="40"/>
    </row>
    <row r="229" s="1" customFormat="1" spans="2:6">
      <c r="B229" s="38"/>
      <c r="C229" s="39"/>
      <c r="D229" s="38"/>
      <c r="E229" s="38"/>
      <c r="F229" s="40"/>
    </row>
    <row r="230" s="1" customFormat="1" spans="2:6">
      <c r="B230" s="38"/>
      <c r="C230" s="39"/>
      <c r="D230" s="38"/>
      <c r="E230" s="38"/>
      <c r="F230" s="40"/>
    </row>
    <row r="231" s="1" customFormat="1" spans="2:6">
      <c r="B231" s="38"/>
      <c r="C231" s="39"/>
      <c r="D231" s="38"/>
      <c r="E231" s="38"/>
      <c r="F231" s="40"/>
    </row>
    <row r="232" s="1" customFormat="1" spans="2:6">
      <c r="B232" s="38"/>
      <c r="C232" s="39"/>
      <c r="D232" s="38"/>
      <c r="E232" s="38"/>
      <c r="F232" s="40"/>
    </row>
    <row r="233" s="1" customFormat="1" spans="2:6">
      <c r="B233" s="38"/>
      <c r="C233" s="39"/>
      <c r="D233" s="38"/>
      <c r="E233" s="38"/>
      <c r="F233" s="40"/>
    </row>
    <row r="234" s="1" customFormat="1" spans="2:6">
      <c r="B234" s="38"/>
      <c r="C234" s="39"/>
      <c r="D234" s="38"/>
      <c r="E234" s="38"/>
      <c r="F234" s="40"/>
    </row>
    <row r="235" s="1" customFormat="1" spans="2:6">
      <c r="B235" s="38"/>
      <c r="C235" s="39"/>
      <c r="D235" s="38"/>
      <c r="E235" s="38"/>
      <c r="F235" s="40"/>
    </row>
    <row r="236" s="1" customFormat="1" spans="2:6">
      <c r="B236" s="38"/>
      <c r="C236" s="39"/>
      <c r="D236" s="38"/>
      <c r="E236" s="38"/>
      <c r="F236" s="40"/>
    </row>
    <row r="237" s="1" customFormat="1" spans="2:6">
      <c r="B237" s="38"/>
      <c r="C237" s="39"/>
      <c r="D237" s="38"/>
      <c r="E237" s="38"/>
      <c r="F237" s="40"/>
    </row>
    <row r="238" s="1" customFormat="1" spans="2:6">
      <c r="B238" s="38"/>
      <c r="C238" s="39"/>
      <c r="D238" s="38"/>
      <c r="E238" s="38"/>
      <c r="F238" s="40"/>
    </row>
    <row r="239" s="1" customFormat="1" spans="2:6">
      <c r="B239" s="38"/>
      <c r="C239" s="39"/>
      <c r="D239" s="38"/>
      <c r="E239" s="38"/>
      <c r="F239" s="40"/>
    </row>
    <row r="240" s="1" customFormat="1" spans="2:6">
      <c r="B240" s="38"/>
      <c r="C240" s="39"/>
      <c r="D240" s="38"/>
      <c r="E240" s="38"/>
      <c r="F240" s="40"/>
    </row>
    <row r="241" s="1" customFormat="1" spans="2:6">
      <c r="B241" s="38"/>
      <c r="C241" s="39"/>
      <c r="D241" s="38"/>
      <c r="E241" s="38"/>
      <c r="F241" s="40"/>
    </row>
    <row r="242" s="1" customFormat="1" spans="2:6">
      <c r="B242" s="38"/>
      <c r="C242" s="39"/>
      <c r="D242" s="38"/>
      <c r="E242" s="38"/>
      <c r="F242" s="40"/>
    </row>
    <row r="243" s="1" customFormat="1" spans="2:6">
      <c r="B243" s="38"/>
      <c r="C243" s="39"/>
      <c r="D243" s="38"/>
      <c r="E243" s="38"/>
      <c r="F243" s="40"/>
    </row>
    <row r="244" s="1" customFormat="1" spans="2:6">
      <c r="B244" s="38"/>
      <c r="C244" s="39"/>
      <c r="D244" s="38"/>
      <c r="E244" s="38"/>
      <c r="F244" s="40"/>
    </row>
    <row r="245" s="1" customFormat="1" spans="2:6">
      <c r="B245" s="38"/>
      <c r="C245" s="39"/>
      <c r="D245" s="38"/>
      <c r="E245" s="38"/>
      <c r="F245" s="40"/>
    </row>
    <row r="246" s="1" customFormat="1" spans="2:6">
      <c r="B246" s="38"/>
      <c r="C246" s="39"/>
      <c r="D246" s="38"/>
      <c r="E246" s="38"/>
      <c r="F246" s="40"/>
    </row>
    <row r="247" s="1" customFormat="1" spans="2:6">
      <c r="B247" s="38"/>
      <c r="C247" s="39"/>
      <c r="D247" s="38"/>
      <c r="E247" s="38"/>
      <c r="F247" s="40"/>
    </row>
    <row r="248" s="1" customFormat="1" spans="2:6">
      <c r="B248" s="38"/>
      <c r="C248" s="39"/>
      <c r="D248" s="38"/>
      <c r="E248" s="38"/>
      <c r="F248" s="40"/>
    </row>
    <row r="249" s="1" customFormat="1" spans="2:6">
      <c r="B249" s="38"/>
      <c r="C249" s="39"/>
      <c r="D249" s="38"/>
      <c r="E249" s="38"/>
      <c r="F249" s="40"/>
    </row>
    <row r="250" s="1" customFormat="1" spans="2:6">
      <c r="B250" s="38"/>
      <c r="C250" s="39"/>
      <c r="D250" s="38"/>
      <c r="E250" s="38"/>
      <c r="F250" s="40"/>
    </row>
    <row r="251" s="1" customFormat="1" spans="2:6">
      <c r="B251" s="38"/>
      <c r="C251" s="39"/>
      <c r="D251" s="38"/>
      <c r="E251" s="38"/>
      <c r="F251" s="40"/>
    </row>
    <row r="252" s="1" customFormat="1" spans="2:6">
      <c r="B252" s="38"/>
      <c r="C252" s="39"/>
      <c r="D252" s="38"/>
      <c r="E252" s="38"/>
      <c r="F252" s="40"/>
    </row>
    <row r="253" s="1" customFormat="1" spans="2:6">
      <c r="B253" s="38"/>
      <c r="C253" s="39"/>
      <c r="D253" s="38"/>
      <c r="E253" s="38"/>
      <c r="F253" s="40"/>
    </row>
    <row r="254" s="1" customFormat="1" spans="2:6">
      <c r="B254" s="38"/>
      <c r="C254" s="39"/>
      <c r="D254" s="38"/>
      <c r="E254" s="38"/>
      <c r="F254" s="40"/>
    </row>
    <row r="255" s="1" customFormat="1" spans="2:6">
      <c r="B255" s="38"/>
      <c r="C255" s="39"/>
      <c r="D255" s="38"/>
      <c r="E255" s="38"/>
      <c r="F255" s="40"/>
    </row>
    <row r="256" s="1" customFormat="1" spans="2:6">
      <c r="B256" s="38"/>
      <c r="C256" s="39"/>
      <c r="D256" s="38"/>
      <c r="E256" s="38"/>
      <c r="F256" s="40"/>
    </row>
    <row r="257" s="1" customFormat="1" spans="2:6">
      <c r="B257" s="38"/>
      <c r="C257" s="39"/>
      <c r="D257" s="38"/>
      <c r="E257" s="38"/>
      <c r="F257" s="40"/>
    </row>
    <row r="258" s="1" customFormat="1" spans="2:6">
      <c r="B258" s="38"/>
      <c r="C258" s="39"/>
      <c r="D258" s="38"/>
      <c r="E258" s="38"/>
      <c r="F258" s="40"/>
    </row>
    <row r="259" s="1" customFormat="1" spans="2:6">
      <c r="B259" s="38"/>
      <c r="C259" s="39"/>
      <c r="D259" s="38"/>
      <c r="E259" s="38"/>
      <c r="F259" s="40"/>
    </row>
    <row r="260" s="1" customFormat="1" spans="2:6">
      <c r="B260" s="38"/>
      <c r="C260" s="39"/>
      <c r="D260" s="38"/>
      <c r="E260" s="38"/>
      <c r="F260" s="40"/>
    </row>
    <row r="261" s="1" customFormat="1" spans="2:6">
      <c r="B261" s="38"/>
      <c r="C261" s="39"/>
      <c r="D261" s="38"/>
      <c r="E261" s="38"/>
      <c r="F261" s="40"/>
    </row>
    <row r="262" s="1" customFormat="1" spans="2:6">
      <c r="B262" s="38"/>
      <c r="C262" s="39"/>
      <c r="D262" s="38"/>
      <c r="E262" s="38"/>
      <c r="F262" s="40"/>
    </row>
    <row r="263" s="1" customFormat="1" spans="2:6">
      <c r="B263" s="38"/>
      <c r="C263" s="39"/>
      <c r="D263" s="38"/>
      <c r="E263" s="38"/>
      <c r="F263" s="40"/>
    </row>
    <row r="264" s="1" customFormat="1" spans="2:6">
      <c r="B264" s="38"/>
      <c r="C264" s="39"/>
      <c r="D264" s="38"/>
      <c r="E264" s="38"/>
      <c r="F264" s="40"/>
    </row>
    <row r="265" s="1" customFormat="1" spans="2:6">
      <c r="B265" s="38"/>
      <c r="C265" s="39"/>
      <c r="D265" s="38"/>
      <c r="E265" s="38"/>
      <c r="F265" s="40"/>
    </row>
    <row r="266" s="1" customFormat="1" spans="2:6">
      <c r="B266" s="38"/>
      <c r="C266" s="39"/>
      <c r="D266" s="38"/>
      <c r="E266" s="38"/>
      <c r="F266" s="40"/>
    </row>
    <row r="267" s="1" customFormat="1" spans="2:6">
      <c r="B267" s="38"/>
      <c r="C267" s="39"/>
      <c r="D267" s="38"/>
      <c r="E267" s="38"/>
      <c r="F267" s="40"/>
    </row>
    <row r="268" s="1" customFormat="1" spans="2:6">
      <c r="B268" s="38"/>
      <c r="C268" s="39"/>
      <c r="D268" s="38"/>
      <c r="E268" s="38"/>
      <c r="F268" s="40"/>
    </row>
    <row r="269" s="1" customFormat="1" spans="2:6">
      <c r="B269" s="38"/>
      <c r="C269" s="39"/>
      <c r="D269" s="38"/>
      <c r="E269" s="38"/>
      <c r="F269" s="40"/>
    </row>
    <row r="270" s="1" customFormat="1" spans="2:6">
      <c r="B270" s="38"/>
      <c r="C270" s="39"/>
      <c r="D270" s="38"/>
      <c r="E270" s="38"/>
      <c r="F270" s="40"/>
    </row>
    <row r="271" s="1" customFormat="1" spans="2:6">
      <c r="B271" s="38"/>
      <c r="C271" s="39"/>
      <c r="D271" s="38"/>
      <c r="E271" s="38"/>
      <c r="F271" s="40"/>
    </row>
    <row r="272" s="1" customFormat="1" spans="2:6">
      <c r="B272" s="38"/>
      <c r="C272" s="39"/>
      <c r="D272" s="38"/>
      <c r="E272" s="38"/>
      <c r="F272" s="40"/>
    </row>
    <row r="273" s="1" customFormat="1" spans="2:6">
      <c r="B273" s="38"/>
      <c r="C273" s="39"/>
      <c r="D273" s="38"/>
      <c r="E273" s="38"/>
      <c r="F273" s="40"/>
    </row>
    <row r="274" s="1" customFormat="1" spans="2:6">
      <c r="B274" s="38"/>
      <c r="C274" s="39"/>
      <c r="D274" s="38"/>
      <c r="E274" s="38"/>
      <c r="F274" s="40"/>
    </row>
    <row r="275" s="1" customFormat="1" spans="2:6">
      <c r="B275" s="38"/>
      <c r="C275" s="39"/>
      <c r="D275" s="38"/>
      <c r="E275" s="38"/>
      <c r="F275" s="40"/>
    </row>
    <row r="276" s="1" customFormat="1" spans="2:6">
      <c r="B276" s="38"/>
      <c r="C276" s="39"/>
      <c r="D276" s="38"/>
      <c r="E276" s="38"/>
      <c r="F276" s="40"/>
    </row>
    <row r="277" s="1" customFormat="1" spans="2:6">
      <c r="B277" s="38"/>
      <c r="C277" s="39"/>
      <c r="D277" s="38"/>
      <c r="E277" s="38"/>
      <c r="F277" s="40"/>
    </row>
    <row r="278" s="1" customFormat="1" spans="2:6">
      <c r="B278" s="38"/>
      <c r="C278" s="39"/>
      <c r="D278" s="38"/>
      <c r="E278" s="38"/>
      <c r="F278" s="40"/>
    </row>
    <row r="279" s="1" customFormat="1" spans="2:6">
      <c r="B279" s="38"/>
      <c r="C279" s="39"/>
      <c r="D279" s="38"/>
      <c r="E279" s="38"/>
      <c r="F279" s="40"/>
    </row>
    <row r="280" s="1" customFormat="1" spans="2:6">
      <c r="B280" s="38"/>
      <c r="C280" s="39"/>
      <c r="D280" s="38"/>
      <c r="E280" s="38"/>
      <c r="F280" s="40"/>
    </row>
    <row r="281" s="1" customFormat="1" spans="2:6">
      <c r="B281" s="38"/>
      <c r="C281" s="39"/>
      <c r="D281" s="38"/>
      <c r="E281" s="38"/>
      <c r="F281" s="40"/>
    </row>
    <row r="282" s="1" customFormat="1" spans="2:6">
      <c r="B282" s="38"/>
      <c r="C282" s="39"/>
      <c r="D282" s="38"/>
      <c r="E282" s="38"/>
      <c r="F282" s="40"/>
    </row>
    <row r="283" s="1" customFormat="1" spans="2:6">
      <c r="B283" s="38"/>
      <c r="C283" s="39"/>
      <c r="D283" s="38"/>
      <c r="E283" s="38"/>
      <c r="F283" s="40"/>
    </row>
    <row r="284" s="1" customFormat="1" spans="2:6">
      <c r="B284" s="38"/>
      <c r="C284" s="39"/>
      <c r="D284" s="38"/>
      <c r="E284" s="38"/>
      <c r="F284" s="40"/>
    </row>
    <row r="285" s="1" customFormat="1" spans="2:6">
      <c r="B285" s="38"/>
      <c r="C285" s="39"/>
      <c r="D285" s="38"/>
      <c r="E285" s="38"/>
      <c r="F285" s="40"/>
    </row>
    <row r="286" s="1" customFormat="1" spans="2:6">
      <c r="B286" s="38"/>
      <c r="C286" s="39"/>
      <c r="D286" s="38"/>
      <c r="E286" s="38"/>
      <c r="F286" s="40"/>
    </row>
    <row r="287" s="1" customFormat="1" spans="2:6">
      <c r="B287" s="38"/>
      <c r="C287" s="39"/>
      <c r="D287" s="38"/>
      <c r="E287" s="38"/>
      <c r="F287" s="40"/>
    </row>
    <row r="288" s="1" customFormat="1" spans="2:6">
      <c r="B288" s="38"/>
      <c r="C288" s="39"/>
      <c r="D288" s="38"/>
      <c r="E288" s="38"/>
      <c r="F288" s="40"/>
    </row>
    <row r="289" s="1" customFormat="1" spans="2:6">
      <c r="B289" s="38"/>
      <c r="C289" s="39"/>
      <c r="D289" s="38"/>
      <c r="E289" s="38"/>
      <c r="F289" s="40"/>
    </row>
    <row r="290" s="1" customFormat="1" spans="2:6">
      <c r="B290" s="38"/>
      <c r="C290" s="39"/>
      <c r="D290" s="38"/>
      <c r="E290" s="38"/>
      <c r="F290" s="40"/>
    </row>
    <row r="291" s="1" customFormat="1" spans="2:6">
      <c r="B291" s="38"/>
      <c r="C291" s="39"/>
      <c r="D291" s="38"/>
      <c r="E291" s="38"/>
      <c r="F291" s="40"/>
    </row>
    <row r="292" s="1" customFormat="1" spans="2:6">
      <c r="B292" s="38"/>
      <c r="C292" s="39"/>
      <c r="D292" s="38"/>
      <c r="E292" s="38"/>
      <c r="F292" s="40"/>
    </row>
    <row r="293" s="1" customFormat="1" spans="2:6">
      <c r="B293" s="38"/>
      <c r="C293" s="39"/>
      <c r="D293" s="38"/>
      <c r="E293" s="38"/>
      <c r="F293" s="40"/>
    </row>
    <row r="294" s="1" customFormat="1" spans="2:6">
      <c r="B294" s="38"/>
      <c r="C294" s="39"/>
      <c r="D294" s="38"/>
      <c r="E294" s="38"/>
      <c r="F294" s="40"/>
    </row>
    <row r="295" s="1" customFormat="1" spans="2:6">
      <c r="B295" s="38"/>
      <c r="C295" s="39"/>
      <c r="D295" s="38"/>
      <c r="E295" s="38"/>
      <c r="F295" s="40"/>
    </row>
    <row r="296" s="1" customFormat="1" spans="2:6">
      <c r="B296" s="38"/>
      <c r="C296" s="39"/>
      <c r="D296" s="38"/>
      <c r="E296" s="38"/>
      <c r="F296" s="40"/>
    </row>
    <row r="297" s="1" customFormat="1" spans="2:6">
      <c r="B297" s="38"/>
      <c r="C297" s="39"/>
      <c r="D297" s="38"/>
      <c r="E297" s="38"/>
      <c r="F297" s="40"/>
    </row>
    <row r="298" s="1" customFormat="1" spans="2:6">
      <c r="B298" s="38"/>
      <c r="C298" s="39"/>
      <c r="D298" s="38"/>
      <c r="E298" s="38"/>
      <c r="F298" s="40"/>
    </row>
    <row r="299" s="1" customFormat="1" spans="2:6">
      <c r="B299" s="38"/>
      <c r="C299" s="39"/>
      <c r="D299" s="38"/>
      <c r="E299" s="38"/>
      <c r="F299" s="40"/>
    </row>
    <row r="300" s="1" customFormat="1" spans="2:6">
      <c r="B300" s="38"/>
      <c r="C300" s="39"/>
      <c r="D300" s="38"/>
      <c r="E300" s="38"/>
      <c r="F300" s="40"/>
    </row>
    <row r="301" s="1" customFormat="1" spans="2:6">
      <c r="B301" s="38"/>
      <c r="C301" s="39"/>
      <c r="D301" s="38"/>
      <c r="E301" s="38"/>
      <c r="F301" s="40"/>
    </row>
    <row r="302" s="1" customFormat="1" spans="2:6">
      <c r="B302" s="38"/>
      <c r="C302" s="39"/>
      <c r="D302" s="38"/>
      <c r="E302" s="38"/>
      <c r="F302" s="40"/>
    </row>
    <row r="303" s="1" customFormat="1" spans="2:6">
      <c r="B303" s="38"/>
      <c r="C303" s="39"/>
      <c r="D303" s="38"/>
      <c r="E303" s="38"/>
      <c r="F303" s="40"/>
    </row>
    <row r="304" s="1" customFormat="1" spans="2:6">
      <c r="B304" s="38"/>
      <c r="C304" s="39"/>
      <c r="D304" s="38"/>
      <c r="E304" s="38"/>
      <c r="F304" s="40"/>
    </row>
    <row r="305" s="1" customFormat="1" spans="2:6">
      <c r="B305" s="38"/>
      <c r="C305" s="39"/>
      <c r="D305" s="38"/>
      <c r="E305" s="38"/>
      <c r="F305" s="40"/>
    </row>
    <row r="306" s="1" customFormat="1" spans="2:6">
      <c r="B306" s="38"/>
      <c r="C306" s="39"/>
      <c r="D306" s="38"/>
      <c r="E306" s="38"/>
      <c r="F306" s="40"/>
    </row>
    <row r="307" s="1" customFormat="1" spans="2:6">
      <c r="B307" s="38"/>
      <c r="C307" s="39"/>
      <c r="D307" s="38"/>
      <c r="E307" s="38"/>
      <c r="F307" s="40"/>
    </row>
    <row r="308" s="1" customFormat="1" spans="2:6">
      <c r="B308" s="38"/>
      <c r="C308" s="39"/>
      <c r="D308" s="38"/>
      <c r="E308" s="38"/>
      <c r="F308" s="40"/>
    </row>
    <row r="309" s="1" customFormat="1" spans="2:6">
      <c r="B309" s="38"/>
      <c r="C309" s="39"/>
      <c r="D309" s="38"/>
      <c r="E309" s="38"/>
      <c r="F309" s="40"/>
    </row>
    <row r="310" s="1" customFormat="1" spans="2:6">
      <c r="B310" s="38"/>
      <c r="C310" s="39"/>
      <c r="D310" s="38"/>
      <c r="E310" s="38"/>
      <c r="F310" s="40"/>
    </row>
    <row r="311" s="1" customFormat="1" spans="2:6">
      <c r="B311" s="38"/>
      <c r="C311" s="39"/>
      <c r="D311" s="38"/>
      <c r="E311" s="38"/>
      <c r="F311" s="40"/>
    </row>
    <row r="312" s="1" customFormat="1" spans="2:6">
      <c r="B312" s="38"/>
      <c r="C312" s="39"/>
      <c r="D312" s="38"/>
      <c r="E312" s="38"/>
      <c r="F312" s="40"/>
    </row>
    <row r="313" s="1" customFormat="1" spans="2:6">
      <c r="B313" s="38"/>
      <c r="C313" s="39"/>
      <c r="D313" s="38"/>
      <c r="E313" s="38"/>
      <c r="F313" s="40"/>
    </row>
    <row r="314" s="1" customFormat="1" spans="2:6">
      <c r="B314" s="38"/>
      <c r="C314" s="39"/>
      <c r="D314" s="38"/>
      <c r="E314" s="38"/>
      <c r="F314" s="40"/>
    </row>
    <row r="315" s="1" customFormat="1" spans="2:6">
      <c r="B315" s="38"/>
      <c r="C315" s="39"/>
      <c r="D315" s="38"/>
      <c r="E315" s="38"/>
      <c r="F315" s="40"/>
    </row>
    <row r="316" s="1" customFormat="1" spans="2:6">
      <c r="B316" s="38"/>
      <c r="C316" s="39"/>
      <c r="D316" s="38"/>
      <c r="E316" s="38"/>
      <c r="F316" s="40"/>
    </row>
    <row r="317" s="1" customFormat="1" spans="2:6">
      <c r="B317" s="38"/>
      <c r="C317" s="39"/>
      <c r="D317" s="38"/>
      <c r="E317" s="38"/>
      <c r="F317" s="40"/>
    </row>
    <row r="318" s="1" customFormat="1" spans="2:6">
      <c r="B318" s="38"/>
      <c r="C318" s="39"/>
      <c r="D318" s="38"/>
      <c r="E318" s="38"/>
      <c r="F318" s="40"/>
    </row>
    <row r="319" s="1" customFormat="1" spans="2:6">
      <c r="B319" s="38"/>
      <c r="C319" s="39"/>
      <c r="D319" s="38"/>
      <c r="E319" s="38"/>
      <c r="F319" s="40"/>
    </row>
    <row r="320" s="1" customFormat="1" spans="2:6">
      <c r="B320" s="38"/>
      <c r="C320" s="39"/>
      <c r="D320" s="38"/>
      <c r="E320" s="38"/>
      <c r="F320" s="40"/>
    </row>
    <row r="321" s="1" customFormat="1" spans="2:6">
      <c r="B321" s="38"/>
      <c r="C321" s="39"/>
      <c r="D321" s="38"/>
      <c r="E321" s="38"/>
      <c r="F321" s="40"/>
    </row>
    <row r="322" s="1" customFormat="1" spans="2:6">
      <c r="B322" s="38"/>
      <c r="C322" s="39"/>
      <c r="D322" s="38"/>
      <c r="E322" s="38"/>
      <c r="F322" s="40"/>
    </row>
    <row r="323" s="1" customFormat="1" spans="2:6">
      <c r="B323" s="38"/>
      <c r="C323" s="39"/>
      <c r="D323" s="38"/>
      <c r="E323" s="38"/>
      <c r="F323" s="40"/>
    </row>
    <row r="324" s="1" customFormat="1" spans="2:6">
      <c r="B324" s="38"/>
      <c r="C324" s="39"/>
      <c r="D324" s="38"/>
      <c r="E324" s="38"/>
      <c r="F324" s="40"/>
    </row>
    <row r="325" s="1" customFormat="1" spans="2:6">
      <c r="B325" s="38"/>
      <c r="C325" s="39"/>
      <c r="D325" s="38"/>
      <c r="E325" s="38"/>
      <c r="F325" s="40"/>
    </row>
    <row r="326" s="1" customFormat="1" spans="2:6">
      <c r="B326" s="38"/>
      <c r="C326" s="39"/>
      <c r="D326" s="38"/>
      <c r="E326" s="38"/>
      <c r="F326" s="40"/>
    </row>
    <row r="327" s="1" customFormat="1" spans="2:6">
      <c r="B327" s="38"/>
      <c r="C327" s="39"/>
      <c r="D327" s="38"/>
      <c r="E327" s="38"/>
      <c r="F327" s="40"/>
    </row>
    <row r="328" s="1" customFormat="1" spans="2:6">
      <c r="B328" s="38"/>
      <c r="C328" s="39"/>
      <c r="D328" s="38"/>
      <c r="E328" s="38"/>
      <c r="F328" s="40"/>
    </row>
    <row r="329" s="1" customFormat="1" spans="2:6">
      <c r="B329" s="38"/>
      <c r="C329" s="39"/>
      <c r="D329" s="38"/>
      <c r="E329" s="38"/>
      <c r="F329" s="40"/>
    </row>
    <row r="330" s="1" customFormat="1" spans="2:6">
      <c r="B330" s="38"/>
      <c r="C330" s="39"/>
      <c r="D330" s="38"/>
      <c r="E330" s="38"/>
      <c r="F330" s="40"/>
    </row>
    <row r="331" s="1" customFormat="1" spans="2:6">
      <c r="B331" s="38"/>
      <c r="C331" s="39"/>
      <c r="D331" s="38"/>
      <c r="E331" s="38"/>
      <c r="F331" s="40"/>
    </row>
    <row r="332" s="1" customFormat="1" spans="2:6">
      <c r="B332" s="38"/>
      <c r="C332" s="39"/>
      <c r="D332" s="38"/>
      <c r="E332" s="38"/>
      <c r="F332" s="40"/>
    </row>
    <row r="333" s="1" customFormat="1" spans="2:6">
      <c r="B333" s="38"/>
      <c r="C333" s="39"/>
      <c r="D333" s="38"/>
      <c r="E333" s="38"/>
      <c r="F333" s="40"/>
    </row>
    <row r="334" s="1" customFormat="1" spans="2:6">
      <c r="B334" s="38"/>
      <c r="C334" s="39"/>
      <c r="D334" s="38"/>
      <c r="E334" s="38"/>
      <c r="F334" s="40"/>
    </row>
    <row r="335" s="1" customFormat="1" spans="2:6">
      <c r="B335" s="38"/>
      <c r="C335" s="39"/>
      <c r="D335" s="38"/>
      <c r="E335" s="38"/>
      <c r="F335" s="40"/>
    </row>
    <row r="336" s="1" customFormat="1" spans="2:6">
      <c r="B336" s="38"/>
      <c r="C336" s="39"/>
      <c r="D336" s="38"/>
      <c r="E336" s="38"/>
      <c r="F336" s="40"/>
    </row>
    <row r="337" s="1" customFormat="1" spans="2:6">
      <c r="B337" s="38"/>
      <c r="C337" s="39"/>
      <c r="D337" s="38"/>
      <c r="E337" s="38"/>
      <c r="F337" s="40"/>
    </row>
    <row r="338" s="1" customFormat="1" spans="2:6">
      <c r="B338" s="38"/>
      <c r="C338" s="39"/>
      <c r="D338" s="38"/>
      <c r="E338" s="38"/>
      <c r="F338" s="40"/>
    </row>
    <row r="339" s="1" customFormat="1" spans="2:6">
      <c r="B339" s="38"/>
      <c r="C339" s="39"/>
      <c r="D339" s="38"/>
      <c r="E339" s="38"/>
      <c r="F339" s="40"/>
    </row>
    <row r="340" s="1" customFormat="1" spans="2:6">
      <c r="B340" s="38"/>
      <c r="C340" s="39"/>
      <c r="D340" s="38"/>
      <c r="E340" s="38"/>
      <c r="F340" s="40"/>
    </row>
    <row r="341" s="1" customFormat="1" spans="2:6">
      <c r="B341" s="38"/>
      <c r="C341" s="39"/>
      <c r="D341" s="38"/>
      <c r="E341" s="38"/>
      <c r="F341" s="40"/>
    </row>
    <row r="342" s="1" customFormat="1" spans="2:6">
      <c r="B342" s="38"/>
      <c r="C342" s="39"/>
      <c r="D342" s="38"/>
      <c r="E342" s="38"/>
      <c r="F342" s="40"/>
    </row>
    <row r="343" s="1" customFormat="1" spans="2:6">
      <c r="B343" s="38"/>
      <c r="C343" s="39"/>
      <c r="D343" s="38"/>
      <c r="E343" s="38"/>
      <c r="F343" s="40"/>
    </row>
    <row r="344" s="1" customFormat="1" spans="2:6">
      <c r="B344" s="38"/>
      <c r="C344" s="39"/>
      <c r="D344" s="38"/>
      <c r="E344" s="38"/>
      <c r="F344" s="40"/>
    </row>
    <row r="345" s="1" customFormat="1" spans="2:6">
      <c r="B345" s="38"/>
      <c r="C345" s="39"/>
      <c r="D345" s="38"/>
      <c r="E345" s="38"/>
      <c r="F345" s="40"/>
    </row>
    <row r="346" s="1" customFormat="1" spans="2:6">
      <c r="B346" s="38"/>
      <c r="C346" s="39"/>
      <c r="D346" s="38"/>
      <c r="E346" s="38"/>
      <c r="F346" s="40"/>
    </row>
    <row r="347" s="1" customFormat="1" spans="2:6">
      <c r="B347" s="38"/>
      <c r="C347" s="39"/>
      <c r="D347" s="38"/>
      <c r="E347" s="38"/>
      <c r="F347" s="40"/>
    </row>
    <row r="348" s="1" customFormat="1" spans="2:6">
      <c r="B348" s="38"/>
      <c r="C348" s="39"/>
      <c r="D348" s="38"/>
      <c r="E348" s="38"/>
      <c r="F348" s="40"/>
    </row>
    <row r="349" s="1" customFormat="1" spans="2:6">
      <c r="B349" s="38"/>
      <c r="C349" s="39"/>
      <c r="D349" s="38"/>
      <c r="E349" s="38"/>
      <c r="F349" s="40"/>
    </row>
    <row r="350" s="1" customFormat="1" spans="2:6">
      <c r="B350" s="38"/>
      <c r="C350" s="39"/>
      <c r="D350" s="38"/>
      <c r="E350" s="38"/>
      <c r="F350" s="40"/>
    </row>
    <row r="351" s="1" customFormat="1" spans="2:6">
      <c r="B351" s="38"/>
      <c r="C351" s="39"/>
      <c r="D351" s="38"/>
      <c r="E351" s="38"/>
      <c r="F351" s="40"/>
    </row>
    <row r="352" s="1" customFormat="1" spans="2:6">
      <c r="B352" s="38"/>
      <c r="C352" s="39"/>
      <c r="D352" s="38"/>
      <c r="E352" s="38"/>
      <c r="F352" s="40"/>
    </row>
    <row r="353" s="1" customFormat="1" spans="2:6">
      <c r="B353" s="38"/>
      <c r="C353" s="39"/>
      <c r="D353" s="38"/>
      <c r="E353" s="38"/>
      <c r="F353" s="40"/>
    </row>
    <row r="354" s="1" customFormat="1" spans="2:6">
      <c r="B354" s="38"/>
      <c r="C354" s="39"/>
      <c r="D354" s="38"/>
      <c r="E354" s="38"/>
      <c r="F354" s="40"/>
    </row>
    <row r="355" s="1" customFormat="1" spans="2:6">
      <c r="B355" s="38"/>
      <c r="C355" s="39"/>
      <c r="D355" s="38"/>
      <c r="E355" s="38"/>
      <c r="F355" s="40"/>
    </row>
    <row r="356" s="1" customFormat="1" spans="2:6">
      <c r="B356" s="38"/>
      <c r="C356" s="39"/>
      <c r="D356" s="38"/>
      <c r="E356" s="38"/>
      <c r="F356" s="40"/>
    </row>
    <row r="357" s="1" customFormat="1" spans="2:6">
      <c r="B357" s="38"/>
      <c r="C357" s="39"/>
      <c r="D357" s="38"/>
      <c r="E357" s="38"/>
      <c r="F357" s="40"/>
    </row>
    <row r="358" s="1" customFormat="1" spans="2:6">
      <c r="B358" s="38"/>
      <c r="C358" s="39"/>
      <c r="D358" s="38"/>
      <c r="E358" s="38"/>
      <c r="F358" s="40"/>
    </row>
    <row r="359" s="1" customFormat="1" spans="2:6">
      <c r="B359" s="38"/>
      <c r="C359" s="39"/>
      <c r="D359" s="38"/>
      <c r="E359" s="38"/>
      <c r="F359" s="40"/>
    </row>
    <row r="360" s="1" customFormat="1" hidden="1" spans="2:6">
      <c r="B360" s="38"/>
      <c r="C360" s="39"/>
      <c r="D360" s="38"/>
      <c r="E360" s="38"/>
      <c r="F360" s="40"/>
    </row>
    <row r="361" s="1" customFormat="1" hidden="1" spans="2:6">
      <c r="B361" s="38"/>
      <c r="C361" s="39"/>
      <c r="D361" s="38"/>
      <c r="E361" s="38"/>
      <c r="F361" s="40"/>
    </row>
    <row r="362" s="1" customFormat="1" hidden="1" spans="2:6">
      <c r="B362" s="38"/>
      <c r="C362" s="39"/>
      <c r="D362" s="38"/>
      <c r="E362" s="38"/>
      <c r="F362" s="40"/>
    </row>
    <row r="363" s="1" customFormat="1" hidden="1" spans="2:6">
      <c r="B363" s="38"/>
      <c r="C363" s="39"/>
      <c r="D363" s="38"/>
      <c r="E363" s="38"/>
      <c r="F363" s="40"/>
    </row>
    <row r="364" s="1" customFormat="1" hidden="1" spans="2:6">
      <c r="B364" s="38"/>
      <c r="C364" s="39"/>
      <c r="D364" s="38"/>
      <c r="E364" s="38"/>
      <c r="F364" s="40"/>
    </row>
    <row r="365" s="1" customFormat="1" hidden="1" spans="2:6">
      <c r="B365" s="38"/>
      <c r="C365" s="39"/>
      <c r="D365" s="38"/>
      <c r="E365" s="38"/>
      <c r="F365" s="40"/>
    </row>
    <row r="366" s="1" customFormat="1" hidden="1" spans="2:6">
      <c r="B366" s="38"/>
      <c r="C366" s="39"/>
      <c r="D366" s="38"/>
      <c r="E366" s="38"/>
      <c r="F366" s="40"/>
    </row>
    <row r="367" s="1" customFormat="1" hidden="1" spans="2:6">
      <c r="B367" s="38"/>
      <c r="C367" s="39"/>
      <c r="D367" s="38"/>
      <c r="E367" s="38"/>
      <c r="F367" s="40"/>
    </row>
    <row r="368" s="1" customFormat="1" hidden="1" spans="2:6">
      <c r="B368" s="38"/>
      <c r="C368" s="39"/>
      <c r="D368" s="38"/>
      <c r="E368" s="38"/>
      <c r="F368" s="40"/>
    </row>
    <row r="369" s="1" customFormat="1" hidden="1" spans="2:6">
      <c r="B369" s="38"/>
      <c r="C369" s="39"/>
      <c r="D369" s="38"/>
      <c r="E369" s="38"/>
      <c r="F369" s="40"/>
    </row>
    <row r="370" s="1" customFormat="1" hidden="1" spans="2:6">
      <c r="B370" s="38"/>
      <c r="C370" s="39"/>
      <c r="D370" s="38"/>
      <c r="E370" s="38"/>
      <c r="F370" s="40"/>
    </row>
    <row r="371" s="1" customFormat="1" hidden="1" spans="2:6">
      <c r="B371" s="38"/>
      <c r="C371" s="39"/>
      <c r="D371" s="38"/>
      <c r="E371" s="38"/>
      <c r="F371" s="40"/>
    </row>
    <row r="372" s="1" customFormat="1" hidden="1" spans="2:6">
      <c r="B372" s="38"/>
      <c r="C372" s="39"/>
      <c r="D372" s="38"/>
      <c r="E372" s="38"/>
      <c r="F372" s="40"/>
    </row>
    <row r="373" s="1" customFormat="1" hidden="1" spans="2:6">
      <c r="B373" s="38"/>
      <c r="C373" s="39"/>
      <c r="D373" s="38"/>
      <c r="E373" s="38"/>
      <c r="F373" s="40"/>
    </row>
    <row r="374" s="1" customFormat="1" hidden="1" spans="2:6">
      <c r="B374" s="38"/>
      <c r="C374" s="39"/>
      <c r="D374" s="38"/>
      <c r="E374" s="38"/>
      <c r="F374" s="40"/>
    </row>
    <row r="375" s="1" customFormat="1" hidden="1" spans="2:6">
      <c r="B375" s="38"/>
      <c r="C375" s="39"/>
      <c r="D375" s="38"/>
      <c r="E375" s="38"/>
      <c r="F375" s="40"/>
    </row>
    <row r="376" s="1" customFormat="1" hidden="1" spans="2:6">
      <c r="B376" s="38"/>
      <c r="C376" s="39"/>
      <c r="D376" s="38"/>
      <c r="E376" s="38"/>
      <c r="F376" s="40"/>
    </row>
  </sheetData>
  <mergeCells count="1">
    <mergeCell ref="A1:F1"/>
  </mergeCells>
  <printOptions horizontalCentered="1"/>
  <pageMargins left="0.393055555555556" right="0.393055555555556" top="0.550694444444444" bottom="0.629861111111111" header="0.5" footer="0.314583333333333"/>
  <pageSetup paperSize="9" firstPageNumber="26" orientation="landscape" useFirstPageNumber="1" horizontalDpi="600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封面</vt:lpstr>
      <vt:lpstr>目录</vt:lpstr>
      <vt:lpstr>2024年收支预算调整总表</vt:lpstr>
      <vt:lpstr>2024年收入预算调整表</vt:lpstr>
      <vt:lpstr>2024年一般公共预算支出调整表</vt:lpstr>
      <vt:lpstr>2024年基金收支总表调整</vt:lpstr>
      <vt:lpstr>2024年社保基金调整表</vt:lpstr>
      <vt:lpstr>2024年国有资本经营预算调整</vt:lpstr>
      <vt:lpstr>政府新增债券安排使用情况表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调整预算表</dc:title>
  <dc:subject>1-10月财政运行情况及调整预算</dc:subject>
  <dc:creator>蒋明捷</dc:creator>
  <cp:lastModifiedBy>失败</cp:lastModifiedBy>
  <cp:revision>1</cp:revision>
  <dcterms:created xsi:type="dcterms:W3CDTF">2007-12-03T08:42:00Z</dcterms:created>
  <cp:lastPrinted>2018-11-30T00:55:00Z</cp:lastPrinted>
  <dcterms:modified xsi:type="dcterms:W3CDTF">2025-10-29T02:44:03Z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KSORubyTemplateID">
    <vt:lpwstr>14</vt:lpwstr>
  </property>
  <property fmtid="{D5CDD505-2E9C-101B-9397-08002B2CF9AE}" pid="4" name="ICV">
    <vt:lpwstr>5AD94342471049C89D4F8175C005892C</vt:lpwstr>
  </property>
</Properties>
</file>