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910" firstSheet="1"/>
  </bookViews>
  <sheets>
    <sheet name="封面" sheetId="11" r:id="rId1"/>
    <sheet name="目录" sheetId="12" r:id="rId2"/>
    <sheet name="2025年收支预算调整总表" sheetId="1" r:id="rId3"/>
    <sheet name="2025年收入预算调整表" sheetId="2" r:id="rId4"/>
    <sheet name="2025年一般公共预算支出调整表" sheetId="18" r:id="rId5"/>
    <sheet name="2025年基金收支总表调整" sheetId="16" r:id="rId6"/>
    <sheet name="2025年社保基金调整表" sheetId="19" r:id="rId7"/>
    <sheet name="2025年国有资本经营预算调整" sheetId="20" r:id="rId8"/>
    <sheet name="政府新增债券安排使用情况表" sheetId="21" r:id="rId9"/>
  </sheets>
  <definedNames>
    <definedName name="_xlnm._FilterDatabase" localSheetId="4" hidden="1">'2025年一般公共预算支出调整表'!$A$4:$G$162</definedName>
    <definedName name="_xlnm._FilterDatabase" localSheetId="2" hidden="1">'2025年收支预算调整总表'!$A$3:$E$78</definedName>
    <definedName name="_xlnm.Print_Titles" localSheetId="5">'2025年基金收支总表调整'!$1:$4</definedName>
    <definedName name="_xlnm.Print_Titles" localSheetId="6">'2025年社保基金调整表'!$1:$4</definedName>
    <definedName name="_xlnm.Print_Titles" localSheetId="4">'2025年一般公共预算支出调整表'!$1:$4</definedName>
    <definedName name="_xlnm.Print_Titles" localSheetId="3">'2025年收入预算调整表'!$1:$4</definedName>
    <definedName name="_xlnm.Print_Titles" localSheetId="2">'2025年收支预算调整总表'!$1:$3</definedName>
    <definedName name="_xlnm.Print_Titles" localSheetId="8">政府新增债券安排使用情况表!$1:$3</definedName>
    <definedName name="_xlnm.Print_Titles" localSheetId="7">'2025年国有资本经营预算调整'!$1:$4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<sst xmlns="http://schemas.openxmlformats.org/spreadsheetml/2006/main" count="520" uniqueCount="452">
  <si>
    <t>全州县2025年调整预算表草案</t>
  </si>
  <si>
    <t>编制单位：全州县财政局</t>
  </si>
  <si>
    <t>目    录</t>
  </si>
  <si>
    <t>全州县2025年一般公共预算收支调整总表</t>
  </si>
  <si>
    <t>………………………………………………</t>
  </si>
  <si>
    <t>1-4</t>
  </si>
  <si>
    <t>全州县2025年一般公共预算收入调整表</t>
  </si>
  <si>
    <t>5-6</t>
  </si>
  <si>
    <t>全州县2025年一般公共预算支出调整表</t>
  </si>
  <si>
    <t>7-15</t>
  </si>
  <si>
    <t>全州县2025年政府性基金预算收支调整总表</t>
  </si>
  <si>
    <t>16-19</t>
  </si>
  <si>
    <t>全州县2025年社会保险基金预算调整表</t>
  </si>
  <si>
    <t>………………………………</t>
  </si>
  <si>
    <t>20-22</t>
  </si>
  <si>
    <t>全州县2025年国有资本经营预算调整表</t>
  </si>
  <si>
    <t>23-24</t>
  </si>
  <si>
    <t>全州县2025年政府新增债券安排使用方案情况表</t>
  </si>
  <si>
    <t>25</t>
  </si>
  <si>
    <t>单位：万元</t>
  </si>
  <si>
    <t>项目</t>
  </si>
  <si>
    <t>年初预算数</t>
  </si>
  <si>
    <t>调整预算数</t>
  </si>
  <si>
    <t>增减额</t>
  </si>
  <si>
    <t>增减%</t>
  </si>
  <si>
    <t>一、一般公共预算收入</t>
  </si>
  <si>
    <t>二、上级补助收入</t>
  </si>
  <si>
    <t xml:space="preserve"> 返还性收入</t>
  </si>
  <si>
    <t xml:space="preserve">   1.所得税基数返还收入</t>
  </si>
  <si>
    <t xml:space="preserve">   2.成品油税费改革税收返还收入</t>
  </si>
  <si>
    <t xml:space="preserve">   3.增值税税收返还收入</t>
  </si>
  <si>
    <t xml:space="preserve">   4.消费税税收返还收入</t>
  </si>
  <si>
    <t xml:space="preserve">   5.增值税“五五分享”税收返还收入</t>
  </si>
  <si>
    <t xml:space="preserve">   6.其他税收返还收入</t>
  </si>
  <si>
    <t xml:space="preserve"> 一般性转移支付收入</t>
  </si>
  <si>
    <t xml:space="preserve">   1.体制补助收入</t>
  </si>
  <si>
    <t xml:space="preserve">   2.均衡性转移支付收入</t>
  </si>
  <si>
    <t xml:space="preserve">   3.县级基本财力保障机制奖补资金收入</t>
  </si>
  <si>
    <t xml:space="preserve">   4.结算补助收入</t>
  </si>
  <si>
    <t xml:space="preserve">   5.资源枯竭型城市转移支付补助收入</t>
  </si>
  <si>
    <t xml:space="preserve">   6.企业事业单位划转补助收入</t>
  </si>
  <si>
    <t xml:space="preserve">   7.产粮（油）大县奖励资金收入</t>
  </si>
  <si>
    <t xml:space="preserve">   8.重点生态功能区转移支付收入</t>
  </si>
  <si>
    <t xml:space="preserve">   9.固定数额补助收入</t>
  </si>
  <si>
    <t xml:space="preserve">   10.革命老区转移支付收入</t>
  </si>
  <si>
    <t xml:space="preserve">   11.民族地区转移支付收入</t>
  </si>
  <si>
    <t xml:space="preserve">   12.巩固拓展脱贫攻坚成果衔接乡村振兴转移支付收入</t>
  </si>
  <si>
    <t xml:space="preserve">   13.公共安全共同财政事权转移支付收入</t>
  </si>
  <si>
    <t xml:space="preserve">   14.教育共同财政事权转移支付收入</t>
  </si>
  <si>
    <t xml:space="preserve">   15.科学技术共同财政事权转移支付收入</t>
  </si>
  <si>
    <t xml:space="preserve">   15.文化旅游体育与传媒共同财政事权转移支付收入</t>
  </si>
  <si>
    <t xml:space="preserve">   16.社会保障和就业共同财政事权转移支付收入</t>
  </si>
  <si>
    <t xml:space="preserve">   17.医疗卫生共同财政事权转移支付收入</t>
  </si>
  <si>
    <t xml:space="preserve">   18.节能环保共同财政事权转移支付收入</t>
  </si>
  <si>
    <t xml:space="preserve">   19.农林水共同财政事权转移支付收入</t>
  </si>
  <si>
    <t xml:space="preserve">   20.交通运输共同财政事权转移支付收入</t>
  </si>
  <si>
    <t xml:space="preserve">   21.资源勘探信息等共同财政事权转移支付收入</t>
  </si>
  <si>
    <t xml:space="preserve">   22.住房保障共同财政事权转移支付收入</t>
  </si>
  <si>
    <t xml:space="preserve">   23.灾害防治及应急管理共同财政事权转移支付收入</t>
  </si>
  <si>
    <t xml:space="preserve">   24.其他共同财政事权转移支付收入</t>
  </si>
  <si>
    <t xml:space="preserve">   25.增值税留抵退税转移支付收入</t>
  </si>
  <si>
    <t xml:space="preserve">   26.其他退税减税降费转移支付收入</t>
  </si>
  <si>
    <t xml:space="preserve">   27.补充县区财力转移支付收入</t>
  </si>
  <si>
    <t xml:space="preserve">   27.其他一般性转移支付收入</t>
  </si>
  <si>
    <t xml:space="preserve"> 专项转移支付收入</t>
  </si>
  <si>
    <t xml:space="preserve">   1.一般公共服务</t>
  </si>
  <si>
    <t xml:space="preserve">   2.国防</t>
  </si>
  <si>
    <t xml:space="preserve">   3.公共安全</t>
  </si>
  <si>
    <t xml:space="preserve">   4.教育</t>
  </si>
  <si>
    <t xml:space="preserve">   5.科学技术</t>
  </si>
  <si>
    <t xml:space="preserve">   6.文化旅游体育与传媒</t>
  </si>
  <si>
    <t xml:space="preserve">   7.社会保障和就业</t>
  </si>
  <si>
    <t xml:space="preserve">   8.卫生健康</t>
  </si>
  <si>
    <t xml:space="preserve">   9.节能环保</t>
  </si>
  <si>
    <t xml:space="preserve">   10.城乡社区</t>
  </si>
  <si>
    <t xml:space="preserve">   11.农林水</t>
  </si>
  <si>
    <t xml:space="preserve">   12.交通运输</t>
  </si>
  <si>
    <t xml:space="preserve">   13.资源勘探信息等</t>
  </si>
  <si>
    <t xml:space="preserve">   14.商业服务业等</t>
  </si>
  <si>
    <t xml:space="preserve">   15.金融</t>
  </si>
  <si>
    <t xml:space="preserve">   16.自然资源海洋气象等</t>
  </si>
  <si>
    <t xml:space="preserve">   17.住房保障</t>
  </si>
  <si>
    <t xml:space="preserve">   18.粮油物资储备</t>
  </si>
  <si>
    <t xml:space="preserve">   19.灾害防治及应急管理</t>
  </si>
  <si>
    <t xml:space="preserve">   20.其他收入</t>
  </si>
  <si>
    <t>三、上年结余</t>
  </si>
  <si>
    <t>四、调入资金</t>
  </si>
  <si>
    <t xml:space="preserve">   1.从政府性基金预算调入一般公共预算</t>
  </si>
  <si>
    <t xml:space="preserve">   2.从国有资本经营预算调入一般公共预算</t>
  </si>
  <si>
    <t>四、债务转贷收入</t>
  </si>
  <si>
    <t>五、动用预算稳定调节基金</t>
  </si>
  <si>
    <t>收入总计</t>
  </si>
  <si>
    <t>支出总计</t>
  </si>
  <si>
    <t>一、一般公共预算支出</t>
  </si>
  <si>
    <t>二、债务还本支出</t>
  </si>
  <si>
    <t>三、上解上级支出</t>
  </si>
  <si>
    <t>四、调出资金</t>
  </si>
  <si>
    <t>五、安排预算稳定调节基金</t>
  </si>
  <si>
    <t>滚存结余</t>
  </si>
  <si>
    <t>单位:万元</t>
  </si>
  <si>
    <t>收入科目</t>
  </si>
  <si>
    <t>金额</t>
  </si>
  <si>
    <t>增减</t>
  </si>
  <si>
    <t>一般公共预算收入</t>
  </si>
  <si>
    <t xml:space="preserve">   1.税收收入</t>
  </si>
  <si>
    <t xml:space="preserve">        增值税</t>
  </si>
  <si>
    <t xml:space="preserve">        企业所得税</t>
  </si>
  <si>
    <t xml:space="preserve">        个人所得税</t>
  </si>
  <si>
    <t xml:space="preserve">        资源税</t>
  </si>
  <si>
    <t xml:space="preserve">        城建税</t>
  </si>
  <si>
    <t xml:space="preserve">        房产税</t>
  </si>
  <si>
    <t xml:space="preserve">        城镇土地使用税</t>
  </si>
  <si>
    <t xml:space="preserve">        土地增值税</t>
  </si>
  <si>
    <t xml:space="preserve">        车船使用税</t>
  </si>
  <si>
    <t xml:space="preserve">        环保税</t>
  </si>
  <si>
    <t xml:space="preserve">        印花税</t>
  </si>
  <si>
    <t xml:space="preserve">        耕地占用税</t>
  </si>
  <si>
    <t xml:space="preserve">        契税</t>
  </si>
  <si>
    <t xml:space="preserve">        其他税收</t>
  </si>
  <si>
    <t xml:space="preserve">   2.非税收入</t>
  </si>
  <si>
    <t xml:space="preserve">        专项收入</t>
  </si>
  <si>
    <t xml:space="preserve">        行政事业性收费收入</t>
  </si>
  <si>
    <t xml:space="preserve">        罚没收入</t>
  </si>
  <si>
    <t xml:space="preserve">        政府住房基金收入</t>
  </si>
  <si>
    <t xml:space="preserve">        国有资源有偿使用收入</t>
  </si>
  <si>
    <t xml:space="preserve">        其他收入</t>
  </si>
  <si>
    <t>类款</t>
  </si>
  <si>
    <t>科目名称</t>
  </si>
  <si>
    <t>2025年预算数</t>
  </si>
  <si>
    <t>比年初预算数增减</t>
  </si>
  <si>
    <t>备注</t>
  </si>
  <si>
    <t>%</t>
  </si>
  <si>
    <t>一般公共服务支出</t>
  </si>
  <si>
    <t xml:space="preserve">  人大事务</t>
  </si>
  <si>
    <t xml:space="preserve">  政协事务</t>
  </si>
  <si>
    <t xml:space="preserve">  政府办公厅（室）及相关机构事务</t>
  </si>
  <si>
    <t xml:space="preserve">  发展与改革事务</t>
  </si>
  <si>
    <t xml:space="preserve">  统计信息事务</t>
  </si>
  <si>
    <t xml:space="preserve">  财政事务</t>
  </si>
  <si>
    <t xml:space="preserve">  税收事务</t>
  </si>
  <si>
    <t xml:space="preserve">  审计事务</t>
  </si>
  <si>
    <t xml:space="preserve">  纪检监察事务</t>
  </si>
  <si>
    <t xml:space="preserve">  商贸事务</t>
  </si>
  <si>
    <t xml:space="preserve">  民族事务</t>
  </si>
  <si>
    <t xml:space="preserve">  档案事务</t>
  </si>
  <si>
    <t xml:space="preserve">  民主党派及工商联事务</t>
  </si>
  <si>
    <t xml:space="preserve">  群众团体事务</t>
  </si>
  <si>
    <t xml:space="preserve">  党委办公厅（室）及相关机构事务</t>
  </si>
  <si>
    <t xml:space="preserve">  组织事务</t>
  </si>
  <si>
    <t xml:space="preserve">  宣传事务</t>
  </si>
  <si>
    <t xml:space="preserve">  统战事务</t>
  </si>
  <si>
    <t xml:space="preserve">  对外联络事务</t>
  </si>
  <si>
    <t xml:space="preserve">  其他共产党事务支出</t>
  </si>
  <si>
    <t xml:space="preserve">  市场监督管理事务</t>
  </si>
  <si>
    <t xml:space="preserve">  信访事务</t>
  </si>
  <si>
    <t xml:space="preserve">  其他一般公共服务支出</t>
  </si>
  <si>
    <t>国防支出</t>
  </si>
  <si>
    <t xml:space="preserve">  国防动员</t>
  </si>
  <si>
    <t xml:space="preserve">  其他国防支出</t>
  </si>
  <si>
    <t>公共安全支出</t>
  </si>
  <si>
    <t xml:space="preserve">  武装警察部队</t>
  </si>
  <si>
    <t xml:space="preserve">  公安</t>
  </si>
  <si>
    <t xml:space="preserve">  检察</t>
  </si>
  <si>
    <t xml:space="preserve">  法院</t>
  </si>
  <si>
    <t xml:space="preserve">  司法</t>
  </si>
  <si>
    <t xml:space="preserve">  其他公共安全支出</t>
  </si>
  <si>
    <t>教育支出</t>
  </si>
  <si>
    <t xml:space="preserve">  教育管理事务</t>
  </si>
  <si>
    <t xml:space="preserve">  普通教育</t>
  </si>
  <si>
    <t xml:space="preserve">  职业教育</t>
  </si>
  <si>
    <t xml:space="preserve">  特殊教育</t>
  </si>
  <si>
    <t xml:space="preserve">  进修及培训</t>
  </si>
  <si>
    <t xml:space="preserve">  教育费附加安排的支出</t>
  </si>
  <si>
    <t xml:space="preserve">  其他教育支出</t>
  </si>
  <si>
    <t>科学技术支出</t>
  </si>
  <si>
    <t xml:space="preserve">  科学技术管理事务</t>
  </si>
  <si>
    <t xml:space="preserve">  应用研究</t>
  </si>
  <si>
    <t xml:space="preserve">  技术研究与开发</t>
  </si>
  <si>
    <t xml:space="preserve">  科学技术普及</t>
  </si>
  <si>
    <t xml:space="preserve">  其他科学技术支出</t>
  </si>
  <si>
    <t>文化旅游体育与传媒支出</t>
  </si>
  <si>
    <t xml:space="preserve">  文化和旅游</t>
  </si>
  <si>
    <t xml:space="preserve">  文物</t>
  </si>
  <si>
    <t xml:space="preserve">  体育</t>
  </si>
  <si>
    <t xml:space="preserve">  新闻出版电影</t>
  </si>
  <si>
    <t xml:space="preserve">  广播电视</t>
  </si>
  <si>
    <t xml:space="preserve">  其他文化旅游体育与传媒支出</t>
  </si>
  <si>
    <t>社会保障和就业支出</t>
  </si>
  <si>
    <t xml:space="preserve">  人力资源和社会保障管理事务</t>
  </si>
  <si>
    <t xml:space="preserve">  民政管理事务</t>
  </si>
  <si>
    <t xml:space="preserve">  行政事业单位养老支出</t>
  </si>
  <si>
    <t xml:space="preserve">  企业改革补助</t>
  </si>
  <si>
    <t xml:space="preserve">  就业补助</t>
  </si>
  <si>
    <t xml:space="preserve">  抚恤</t>
  </si>
  <si>
    <t xml:space="preserve">  退役安置</t>
  </si>
  <si>
    <t xml:space="preserve">  社会福利</t>
  </si>
  <si>
    <t xml:space="preserve">  残疾人事业</t>
  </si>
  <si>
    <t xml:space="preserve">  红十字事业</t>
  </si>
  <si>
    <t xml:space="preserve">  最低生活保障</t>
  </si>
  <si>
    <t xml:space="preserve">  临时救助</t>
  </si>
  <si>
    <t xml:space="preserve">  特困人员救助供养</t>
  </si>
  <si>
    <t xml:space="preserve">  其他生活救助</t>
  </si>
  <si>
    <t xml:space="preserve">  财政对基本养老保险基金的补助</t>
  </si>
  <si>
    <t xml:space="preserve">  退役军人管理事务</t>
  </si>
  <si>
    <t xml:space="preserve">  财政代缴社会保险费支出</t>
  </si>
  <si>
    <t xml:space="preserve">  其他社会保障和就业支出</t>
  </si>
  <si>
    <t>卫生健康支出</t>
  </si>
  <si>
    <t xml:space="preserve">  卫生健康管理事务</t>
  </si>
  <si>
    <t xml:space="preserve">  公立医院</t>
  </si>
  <si>
    <t xml:space="preserve">  基层医疗卫生机构</t>
  </si>
  <si>
    <t xml:space="preserve">  公共卫生</t>
  </si>
  <si>
    <t xml:space="preserve">  计划生育事务</t>
  </si>
  <si>
    <t xml:space="preserve">  行政事业单位医疗</t>
  </si>
  <si>
    <t xml:space="preserve">  财政对基本医疗保险基金的补助</t>
  </si>
  <si>
    <t xml:space="preserve">  医疗救助</t>
  </si>
  <si>
    <t xml:space="preserve">  优抚对象医疗</t>
  </si>
  <si>
    <t xml:space="preserve">  医疗保障管理事务</t>
  </si>
  <si>
    <t xml:space="preserve">  中医药事务</t>
  </si>
  <si>
    <t xml:space="preserve">  其他卫生健康支出</t>
  </si>
  <si>
    <t>节能环保支出</t>
  </si>
  <si>
    <t xml:space="preserve">  环境保护管理事务</t>
  </si>
  <si>
    <t xml:space="preserve">  环境监测与监察</t>
  </si>
  <si>
    <t xml:space="preserve">  污染防治</t>
  </si>
  <si>
    <t xml:space="preserve">  自然生态保护</t>
  </si>
  <si>
    <t xml:space="preserve">  森林保护修复</t>
  </si>
  <si>
    <t xml:space="preserve">  能源节约利用</t>
  </si>
  <si>
    <t xml:space="preserve">  清洁能源</t>
  </si>
  <si>
    <t xml:space="preserve">  其他节能环保支出</t>
  </si>
  <si>
    <t>城乡社区支出</t>
  </si>
  <si>
    <t xml:space="preserve">  城乡社区管理事务</t>
  </si>
  <si>
    <t xml:space="preserve">  城乡社区公共设施</t>
  </si>
  <si>
    <t xml:space="preserve">  城乡社区环境卫生</t>
  </si>
  <si>
    <t xml:space="preserve">  建设市场管理与监督</t>
  </si>
  <si>
    <t xml:space="preserve">  其他城乡社区支出</t>
  </si>
  <si>
    <t>农林水支出</t>
  </si>
  <si>
    <t xml:space="preserve">  农业农村</t>
  </si>
  <si>
    <t xml:space="preserve">  林业和草原</t>
  </si>
  <si>
    <t xml:space="preserve">  水利</t>
  </si>
  <si>
    <t xml:space="preserve">  巩固拓展脱贫攻坚成果衔接乡村振兴</t>
  </si>
  <si>
    <t xml:space="preserve">  农村综合改革</t>
  </si>
  <si>
    <t xml:space="preserve">  普惠金融发展支出</t>
  </si>
  <si>
    <t xml:space="preserve">  其他农林水支出</t>
  </si>
  <si>
    <t>交通运输支出</t>
  </si>
  <si>
    <t xml:space="preserve">  公路水路运输</t>
  </si>
  <si>
    <t xml:space="preserve">  铁路运输</t>
  </si>
  <si>
    <t xml:space="preserve">  其他交通运输支出</t>
  </si>
  <si>
    <t>资源勘探信息等支出</t>
  </si>
  <si>
    <t xml:space="preserve">  制造业</t>
  </si>
  <si>
    <t xml:space="preserve">  工业和信息产业监管</t>
  </si>
  <si>
    <t xml:space="preserve">  其他资源勘探工业信息等支出</t>
  </si>
  <si>
    <t>商业服务业等支出</t>
  </si>
  <si>
    <t xml:space="preserve">  商业流通事务</t>
  </si>
  <si>
    <t xml:space="preserve">  其他商业服务业等支出</t>
  </si>
  <si>
    <t>金融支出</t>
  </si>
  <si>
    <t xml:space="preserve">  金融发展支出</t>
  </si>
  <si>
    <t xml:space="preserve">  其他金融支出</t>
  </si>
  <si>
    <t>自然资源海洋气象等支出</t>
  </si>
  <si>
    <t xml:space="preserve">  自然资源事务</t>
  </si>
  <si>
    <t xml:space="preserve">  气象事务</t>
  </si>
  <si>
    <t xml:space="preserve">  其他自然资源海洋气象等支出</t>
  </si>
  <si>
    <t>住房保障支出</t>
  </si>
  <si>
    <t xml:space="preserve">  保障性安居工程支出</t>
  </si>
  <si>
    <t xml:space="preserve">  住房改革</t>
  </si>
  <si>
    <t xml:space="preserve">  城乡社区住宅</t>
  </si>
  <si>
    <t>粮油物资储备支出</t>
  </si>
  <si>
    <t xml:space="preserve">  粮油物资事务</t>
  </si>
  <si>
    <t xml:space="preserve">  粮油储备</t>
  </si>
  <si>
    <t>灾害防治及应急管理支出</t>
  </si>
  <si>
    <t xml:space="preserve">  应急管理事务</t>
  </si>
  <si>
    <t xml:space="preserve">  消防救援事务</t>
  </si>
  <si>
    <t xml:space="preserve">  地震事务</t>
  </si>
  <si>
    <t xml:space="preserve">  自然灾害防治</t>
  </si>
  <si>
    <t xml:space="preserve">  自然灾害救灾及恢复重建支出</t>
  </si>
  <si>
    <t xml:space="preserve">  其他灾害防治及应急管理支出</t>
  </si>
  <si>
    <t>预备费支出</t>
  </si>
  <si>
    <t xml:space="preserve">  预备费支出</t>
  </si>
  <si>
    <t>其他支出</t>
  </si>
  <si>
    <t xml:space="preserve">  其他支出</t>
  </si>
  <si>
    <t>债务付息支出</t>
  </si>
  <si>
    <t xml:space="preserve">  地方政府一般债务付息支出</t>
  </si>
  <si>
    <t>债务发行费用支出</t>
  </si>
  <si>
    <t xml:space="preserve">  地方政府一般债务发行支出</t>
  </si>
  <si>
    <t>一般公共预算支出合计</t>
  </si>
  <si>
    <t>上解支出</t>
  </si>
  <si>
    <t>调出资金</t>
  </si>
  <si>
    <t>安排预算稳定调节基金</t>
  </si>
  <si>
    <t>债务还本支出</t>
  </si>
  <si>
    <t xml:space="preserve">  其中：净结余</t>
  </si>
  <si>
    <t>收    入</t>
  </si>
  <si>
    <t>支    出</t>
  </si>
  <si>
    <t>项      目</t>
  </si>
  <si>
    <t>预算调整数</t>
  </si>
  <si>
    <t>一、政府性基金收入</t>
  </si>
  <si>
    <t>一、文化体育与传媒支出</t>
  </si>
  <si>
    <t xml:space="preserve">    农网还贷资金收入</t>
  </si>
  <si>
    <t xml:space="preserve">    国家电影事业发展专项资金安排的支出</t>
  </si>
  <si>
    <t xml:space="preserve">    海南省高等级公路车辆通行附加费收入</t>
  </si>
  <si>
    <t xml:space="preserve">    旅游发展基金支出</t>
  </si>
  <si>
    <t xml:space="preserve">    港口建设费收入</t>
  </si>
  <si>
    <t>二、社会保障和就业支出</t>
  </si>
  <si>
    <t xml:space="preserve">    散装水泥专项资金收入</t>
  </si>
  <si>
    <t xml:space="preserve">    大中型水库移民后期扶持基金支出</t>
  </si>
  <si>
    <t xml:space="preserve">    新型墙体材料专项基金收入</t>
  </si>
  <si>
    <t xml:space="preserve">    小型水库移民扶助基金安排的支出</t>
  </si>
  <si>
    <t xml:space="preserve">    旅游发展基金收入</t>
  </si>
  <si>
    <t>三、节能环保支出</t>
  </si>
  <si>
    <t xml:space="preserve">    新菜地开发建设基金收入</t>
  </si>
  <si>
    <t xml:space="preserve">    可再生能源电价附加收入安排的支出</t>
  </si>
  <si>
    <t xml:space="preserve">    新增建设用地土地有偿使用费收入</t>
  </si>
  <si>
    <t xml:space="preserve">    废弃电器电子产品处理基金支出</t>
  </si>
  <si>
    <t xml:space="preserve">    南水北调工程基金收入</t>
  </si>
  <si>
    <t>四、城乡社区支出</t>
  </si>
  <si>
    <t xml:space="preserve">    政府住房基金收入</t>
  </si>
  <si>
    <t xml:space="preserve">    政府住房基金支出</t>
  </si>
  <si>
    <t xml:space="preserve">    城市公用事业附加收入</t>
  </si>
  <si>
    <t xml:space="preserve">    国有土地使用权出让收入安排的支出</t>
  </si>
  <si>
    <t xml:space="preserve">    国有土地收益基金收入</t>
  </si>
  <si>
    <t xml:space="preserve">    国有土地收益基金安排的支出</t>
  </si>
  <si>
    <t xml:space="preserve">    农业土地开发资金收入</t>
  </si>
  <si>
    <t xml:space="preserve">    城市基础设施配套费安排的支出</t>
  </si>
  <si>
    <t xml:space="preserve">    国有土地使用权出让收入</t>
  </si>
  <si>
    <t xml:space="preserve">    污水处理费安排的支出</t>
  </si>
  <si>
    <t xml:space="preserve">    大中型水库移民后期扶持基金收入</t>
  </si>
  <si>
    <t xml:space="preserve">    国有土地使用权出让收入对应专项债务收入安排的支出</t>
  </si>
  <si>
    <t xml:space="preserve">    小型水库移民扶助基金收入</t>
  </si>
  <si>
    <t>五、农林水支出</t>
  </si>
  <si>
    <t xml:space="preserve">    大中型水库库区基金收入</t>
  </si>
  <si>
    <t xml:space="preserve">    大中型水库库区基金安排的支出</t>
  </si>
  <si>
    <t xml:space="preserve">    彩票公益金收入</t>
  </si>
  <si>
    <t xml:space="preserve">    国家重大水利工程建设基金安排的支出</t>
  </si>
  <si>
    <t xml:space="preserve">    城市基础设施配套费收入</t>
  </si>
  <si>
    <t xml:space="preserve">    国家重大水利工程建设基金收入</t>
  </si>
  <si>
    <t xml:space="preserve">    污水处理费收入</t>
  </si>
  <si>
    <t>六、交通运输支出</t>
  </si>
  <si>
    <t xml:space="preserve">    水土保持补偿费收入</t>
  </si>
  <si>
    <t xml:space="preserve">    铁路运输</t>
  </si>
  <si>
    <t xml:space="preserve">    其他政府性基金收入</t>
  </si>
  <si>
    <t xml:space="preserve">    车辆通行费安排的支出</t>
  </si>
  <si>
    <t>二、专项债券对应项目专项收入</t>
  </si>
  <si>
    <t>七、资源勘探信息等支出</t>
  </si>
  <si>
    <t xml:space="preserve">    其他政府性基金专项债务对应项目专项收入</t>
  </si>
  <si>
    <t xml:space="preserve">    超长期特别国债安排的支出</t>
  </si>
  <si>
    <t>八、其他支出</t>
  </si>
  <si>
    <t xml:space="preserve">    其他政府性基金及对应专项债务收入安排的支出</t>
  </si>
  <si>
    <t xml:space="preserve">    彩票发行销售机构业务费安排的支出</t>
  </si>
  <si>
    <t xml:space="preserve">    彩票公益金安排的支出</t>
  </si>
  <si>
    <t>九、债务付息支出</t>
  </si>
  <si>
    <t xml:space="preserve">    地方政府专项债务付息支出</t>
  </si>
  <si>
    <t>十、债务发行费用支出</t>
  </si>
  <si>
    <t xml:space="preserve">    地方政府专项债务发行费用支出</t>
  </si>
  <si>
    <t>收  入  合  计</t>
  </si>
  <si>
    <t>支  出  合  计</t>
  </si>
  <si>
    <t>转移性收入</t>
  </si>
  <si>
    <t>转移性支出</t>
  </si>
  <si>
    <t xml:space="preserve">    政府性基金转移收入</t>
  </si>
  <si>
    <t xml:space="preserve">    政府性基金转移支付</t>
  </si>
  <si>
    <t xml:space="preserve">    　政府性基金补助收入</t>
  </si>
  <si>
    <t xml:space="preserve">    　政府性基金补助支出</t>
  </si>
  <si>
    <t xml:space="preserve">    　政府性基金上解收入</t>
  </si>
  <si>
    <t xml:space="preserve">    　政府性基金上解支出</t>
  </si>
  <si>
    <t xml:space="preserve">    上年结余收入</t>
  </si>
  <si>
    <t xml:space="preserve">    债务还本支出</t>
  </si>
  <si>
    <t xml:space="preserve">    调入资金</t>
  </si>
  <si>
    <t xml:space="preserve">    调出资金</t>
  </si>
  <si>
    <t xml:space="preserve">    债务转贷收入</t>
  </si>
  <si>
    <t xml:space="preserve">    年终结余</t>
  </si>
  <si>
    <t xml:space="preserve">      地方政府专项债务转贷收入</t>
  </si>
  <si>
    <t>收  入  总  计</t>
  </si>
  <si>
    <t>支  出  总  计</t>
  </si>
  <si>
    <t xml:space="preserve">单位：万元    </t>
  </si>
  <si>
    <t>项   目</t>
  </si>
  <si>
    <t>预算数</t>
  </si>
  <si>
    <t>调整情况</t>
  </si>
  <si>
    <t>一、社会保险基金收入合计</t>
  </si>
  <si>
    <t>（一）企业职工基本养老保险基金收入</t>
  </si>
  <si>
    <t xml:space="preserve">     其中：保险费收入</t>
  </si>
  <si>
    <t xml:space="preserve">           利息收入</t>
  </si>
  <si>
    <t xml:space="preserve">           财政补贴收入</t>
  </si>
  <si>
    <t xml:space="preserve">           其他收入</t>
  </si>
  <si>
    <t xml:space="preserve">           转移收入</t>
  </si>
  <si>
    <t xml:space="preserve">           上级补助收入</t>
  </si>
  <si>
    <t>（二）失业保险基金收入</t>
  </si>
  <si>
    <t>（三）城镇职工基本医疗保险基金收入</t>
  </si>
  <si>
    <t>（四）工伤保险基金收入</t>
  </si>
  <si>
    <t>（五）生育保险基金收入</t>
  </si>
  <si>
    <t>（七）城镇居民基本医疗保险基金收入</t>
  </si>
  <si>
    <t xml:space="preserve">     其中：缴费收入</t>
  </si>
  <si>
    <t xml:space="preserve">           政府补贴收入</t>
  </si>
  <si>
    <t>（一）城乡居民基本养老保险基金收入</t>
  </si>
  <si>
    <t xml:space="preserve">     其中：个人缴费收入</t>
  </si>
  <si>
    <t xml:space="preserve">           委托投资收益</t>
  </si>
  <si>
    <t>（二）机关事业单位基本养老保险基金收入</t>
  </si>
  <si>
    <t xml:space="preserve">     其中：基本养老保险费收入</t>
  </si>
  <si>
    <t>（三）新型农村合作医疗基金收入</t>
  </si>
  <si>
    <t>二、社会保险基金支出合计</t>
  </si>
  <si>
    <t>（一）城乡居民基本养老保险基金支出</t>
  </si>
  <si>
    <t xml:space="preserve">     其中：社会保险待遇支出</t>
  </si>
  <si>
    <t xml:space="preserve">           转移支出</t>
  </si>
  <si>
    <t xml:space="preserve">           其他支出</t>
  </si>
  <si>
    <t>（二）机关事业单位基本养老保险基金支出</t>
  </si>
  <si>
    <t>（三）新型农村合作医疗基金支出</t>
  </si>
  <si>
    <t xml:space="preserve">     其中：基本医疗保险待遇支出</t>
  </si>
  <si>
    <t xml:space="preserve">          大病保险支出</t>
  </si>
  <si>
    <t>三、社会保险基金本年收支结余合计</t>
  </si>
  <si>
    <t>（一）城乡居民基本养老保险基金收支结余</t>
  </si>
  <si>
    <t>（二）机关事业单位基本养老保险基金收支结余</t>
  </si>
  <si>
    <t>（三）新型农村合作医疗基金收支结余</t>
  </si>
  <si>
    <t>四、社会保险基金上年底滚存结余合计</t>
  </si>
  <si>
    <t>（一）城乡居民基本养老保险基金滚存结余</t>
  </si>
  <si>
    <t>（二）机关事业单位基本养老保险基金滚存结余</t>
  </si>
  <si>
    <t>（三）新型农村合作医疗基金滚存结余</t>
  </si>
  <si>
    <t>五、社会保险基金年末滚存结余合计</t>
  </si>
  <si>
    <t>全州县2025年国有资本经营预算收支调整表</t>
  </si>
  <si>
    <t>项    目</t>
  </si>
  <si>
    <t>备  注</t>
  </si>
  <si>
    <t>增  减</t>
  </si>
  <si>
    <t>一、利润收入</t>
  </si>
  <si>
    <t xml:space="preserve">    电力企业利润收入</t>
  </si>
  <si>
    <t xml:space="preserve">    运输企业利润收入</t>
  </si>
  <si>
    <t xml:space="preserve">    贸易企业利润收入</t>
  </si>
  <si>
    <t xml:space="preserve">    建筑施工企业利润收入</t>
  </si>
  <si>
    <t>其他国有资本经营预算企业利润收入</t>
  </si>
  <si>
    <t>二、股利、股息收入</t>
  </si>
  <si>
    <t>国有控股公司股利、股息收入</t>
  </si>
  <si>
    <t>国有参股公司股利、股息收入</t>
  </si>
  <si>
    <t>三、产权转让收入</t>
  </si>
  <si>
    <t xml:space="preserve">    国有独资企业产权转让收入</t>
  </si>
  <si>
    <t>四、清算收入</t>
  </si>
  <si>
    <t>国有独资企业清算收入</t>
  </si>
  <si>
    <t>五、其他国有资本经营收入</t>
  </si>
  <si>
    <t>国有资本经营预算收入合计</t>
  </si>
  <si>
    <t xml:space="preserve">   上年结余收入</t>
  </si>
  <si>
    <t>收 入 总 计</t>
  </si>
  <si>
    <t>支 出 总 计</t>
  </si>
  <si>
    <t>一、解决历史遗留问题及改革成本支出</t>
  </si>
  <si>
    <t xml:space="preserve">       国有企业改革成本支出</t>
  </si>
  <si>
    <t xml:space="preserve">       其他解决历史遗留问题及改革成本支出</t>
  </si>
  <si>
    <t>二、国有企业资本金注入</t>
  </si>
  <si>
    <t xml:space="preserve">      国有经济结构调整支出</t>
  </si>
  <si>
    <t>三、其他国有资本经营预算支出</t>
  </si>
  <si>
    <t xml:space="preserve">      其他国有资本经营预算支出</t>
  </si>
  <si>
    <t>国有资本经营预算支出合计</t>
  </si>
  <si>
    <t>序号</t>
  </si>
  <si>
    <t>项目名称</t>
  </si>
  <si>
    <t>项目主管部门</t>
  </si>
  <si>
    <t>安排金额</t>
  </si>
  <si>
    <t>全州县化工新材料产业园</t>
  </si>
  <si>
    <t>全州县盛源投资管理有限责任公司</t>
  </si>
  <si>
    <t>全州县政府投资等项目</t>
  </si>
  <si>
    <t>全州县人民政府</t>
  </si>
  <si>
    <t>化解拖欠企业账款专项债券</t>
  </si>
  <si>
    <t>新增专项债券合计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</si>
</sst>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_-;\-* #,##0_-;_-* &quot;-&quot;_-;_-@_-"/>
    <numFmt numFmtId="177" formatCode="#,##0_ "/>
    <numFmt numFmtId="178" formatCode="#,##0.00_ "/>
    <numFmt numFmtId="179" formatCode="0.0_ "/>
    <numFmt numFmtId="180" formatCode="0_ "/>
    <numFmt numFmtId="181" formatCode="_ * #,##0_ ;_ * \-#,##0_ ;_ * &quot;-&quot;??_ ;_ @_ "/>
    <numFmt numFmtId="182" formatCode="_ * #,##0.0_ ;_ * \-#,##0.0_ ;_ * &quot;-&quot;??_ ;_ @_ "/>
    <numFmt numFmtId="183" formatCode="#,##0_);[Red]\(#,##0\)"/>
  </numFmts>
  <fonts count="49"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12"/>
      <color theme="1"/>
      <name val="宋体"/>
      <charset val="134"/>
      <scheme val="major"/>
    </font>
    <font>
      <b/>
      <sz val="11"/>
      <color rgb="FF00000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1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sz val="12"/>
      <name val="方正仿宋_GBK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2"/>
      <name val="黑体"/>
      <charset val="134"/>
    </font>
    <font>
      <sz val="12"/>
      <color theme="0"/>
      <name val="宋体"/>
      <charset val="134"/>
    </font>
    <font>
      <sz val="12"/>
      <name val="楷体_GB2312"/>
      <charset val="134"/>
    </font>
    <font>
      <sz val="9"/>
      <name val="宋体"/>
      <charset val="134"/>
    </font>
    <font>
      <sz val="8"/>
      <name val="宋体"/>
      <charset val="134"/>
    </font>
    <font>
      <sz val="12"/>
      <color indexed="10"/>
      <name val="宋体"/>
      <charset val="134"/>
    </font>
    <font>
      <b/>
      <sz val="12"/>
      <color theme="0"/>
      <name val="宋体"/>
      <charset val="134"/>
    </font>
    <font>
      <sz val="11"/>
      <color rgb="FFFF0000"/>
      <name val="宋体"/>
      <charset val="134"/>
    </font>
    <font>
      <sz val="16"/>
      <name val="宋体"/>
      <charset val="134"/>
    </font>
    <font>
      <b/>
      <sz val="24"/>
      <name val="宋体"/>
      <charset val="134"/>
    </font>
    <font>
      <sz val="36"/>
      <name val="方正小标宋_GBK"/>
      <charset val="134"/>
    </font>
    <font>
      <sz val="16"/>
      <name val="方正小标宋简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2"/>
      <name val="Times New Roman"/>
      <charset val="0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7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0" fillId="2" borderId="8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3" borderId="12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8" fillId="4" borderId="12" applyNumberFormat="0" applyAlignment="0" applyProtection="0">
      <alignment vertical="center"/>
    </xf>
    <xf numFmtId="0" fontId="39" fillId="5" borderId="14" applyNumberFormat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7" fillId="0" borderId="0" applyBorder="0">
      <alignment vertical="center"/>
    </xf>
    <xf numFmtId="0" fontId="48" fillId="0" borderId="0" applyBorder="0"/>
    <xf numFmtId="0" fontId="46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176" fontId="0" fillId="0" borderId="0" applyFont="0" applyFill="0" applyBorder="0" applyAlignment="0" applyProtection="0">
      <alignment vertical="center"/>
    </xf>
    <xf numFmtId="0" fontId="0" fillId="0" borderId="0" applyBorder="0">
      <alignment vertical="center"/>
    </xf>
    <xf numFmtId="0" fontId="46" fillId="0" borderId="0" applyBorder="0">
      <alignment vertical="center"/>
    </xf>
  </cellStyleXfs>
  <cellXfs count="19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177" fontId="0" fillId="0" borderId="0" xfId="0" applyNumberForma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177" fontId="5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1" xfId="56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 wrapText="1"/>
    </xf>
    <xf numFmtId="0" fontId="11" fillId="0" borderId="0" xfId="55" applyFont="1" applyFill="1">
      <alignment vertical="center"/>
    </xf>
    <xf numFmtId="0" fontId="0" fillId="0" borderId="0" xfId="55" applyFont="1" applyFill="1">
      <alignment vertical="center"/>
    </xf>
    <xf numFmtId="0" fontId="0" fillId="0" borderId="0" xfId="55" applyFill="1">
      <alignment vertical="center"/>
    </xf>
    <xf numFmtId="178" fontId="0" fillId="0" borderId="0" xfId="55" applyNumberFormat="1" applyFill="1" applyAlignment="1">
      <alignment horizontal="center" vertical="center"/>
    </xf>
    <xf numFmtId="178" fontId="8" fillId="0" borderId="0" xfId="55" applyNumberFormat="1" applyFont="1" applyFill="1" applyAlignment="1">
      <alignment horizontal="center" vertical="center"/>
    </xf>
    <xf numFmtId="0" fontId="0" fillId="0" borderId="0" xfId="55" applyFill="1" applyAlignment="1">
      <alignment vertical="center" wrapText="1"/>
    </xf>
    <xf numFmtId="0" fontId="12" fillId="0" borderId="0" xfId="53" applyFont="1" applyFill="1" applyAlignment="1">
      <alignment horizontal="center" vertical="center" wrapText="1"/>
    </xf>
    <xf numFmtId="0" fontId="0" fillId="0" borderId="4" xfId="53" applyFont="1" applyFill="1" applyBorder="1" applyAlignment="1">
      <alignment horizontal="right" vertical="center" wrapText="1"/>
    </xf>
    <xf numFmtId="0" fontId="0" fillId="0" borderId="0" xfId="53" applyFont="1" applyFill="1" applyAlignment="1">
      <alignment horizontal="left" vertical="center" wrapText="1"/>
    </xf>
    <xf numFmtId="0" fontId="11" fillId="0" borderId="1" xfId="50" applyFont="1" applyFill="1" applyBorder="1" applyAlignment="1">
      <alignment horizontal="center" vertical="center"/>
    </xf>
    <xf numFmtId="178" fontId="11" fillId="0" borderId="5" xfId="54" applyNumberFormat="1" applyFont="1" applyFill="1" applyBorder="1" applyAlignment="1">
      <alignment horizontal="center" vertical="center" wrapText="1"/>
    </xf>
    <xf numFmtId="178" fontId="11" fillId="0" borderId="1" xfId="54" applyNumberFormat="1" applyFont="1" applyFill="1" applyBorder="1" applyAlignment="1">
      <alignment horizontal="center" vertical="center" wrapText="1"/>
    </xf>
    <xf numFmtId="0" fontId="11" fillId="0" borderId="1" xfId="53" applyFont="1" applyFill="1" applyBorder="1" applyAlignment="1">
      <alignment horizontal="center" vertical="center" wrapText="1"/>
    </xf>
    <xf numFmtId="178" fontId="11" fillId="0" borderId="6" xfId="54" applyNumberFormat="1" applyFont="1" applyFill="1" applyBorder="1" applyAlignment="1">
      <alignment horizontal="center" vertical="center" wrapText="1"/>
    </xf>
    <xf numFmtId="178" fontId="11" fillId="0" borderId="1" xfId="54" applyNumberFormat="1" applyFont="1" applyFill="1" applyBorder="1" applyAlignment="1">
      <alignment horizontal="center" vertical="center"/>
    </xf>
    <xf numFmtId="0" fontId="0" fillId="0" borderId="1" xfId="51" applyFont="1" applyFill="1" applyBorder="1" applyAlignment="1">
      <alignment horizontal="left" vertical="center" wrapText="1"/>
    </xf>
    <xf numFmtId="177" fontId="0" fillId="0" borderId="1" xfId="0" applyNumberFormat="1" applyFont="1" applyFill="1" applyBorder="1" applyAlignment="1">
      <alignment vertical="center"/>
    </xf>
    <xf numFmtId="179" fontId="0" fillId="0" borderId="1" xfId="0" applyNumberFormat="1" applyFont="1" applyFill="1" applyBorder="1" applyAlignment="1">
      <alignment vertical="center"/>
    </xf>
    <xf numFmtId="0" fontId="11" fillId="0" borderId="1" xfId="53" applyFont="1" applyFill="1" applyBorder="1" applyAlignment="1">
      <alignment vertical="center" wrapText="1"/>
    </xf>
    <xf numFmtId="0" fontId="0" fillId="0" borderId="1" xfId="53" applyFont="1" applyFill="1" applyBorder="1" applyAlignment="1">
      <alignment vertical="center" wrapText="1"/>
    </xf>
    <xf numFmtId="0" fontId="0" fillId="0" borderId="1" xfId="55" applyFont="1" applyFill="1" applyBorder="1" applyAlignment="1">
      <alignment vertical="center" wrapText="1"/>
    </xf>
    <xf numFmtId="0" fontId="0" fillId="0" borderId="1" xfId="51" applyFont="1" applyFill="1" applyBorder="1" applyAlignment="1">
      <alignment horizontal="left" vertical="center" wrapText="1" indent="1"/>
    </xf>
    <xf numFmtId="0" fontId="0" fillId="0" borderId="1" xfId="52" applyFont="1" applyFill="1" applyBorder="1" applyAlignment="1">
      <alignment vertical="center" wrapText="1"/>
    </xf>
    <xf numFmtId="180" fontId="0" fillId="0" borderId="1" xfId="0" applyNumberFormat="1" applyFont="1" applyFill="1" applyBorder="1" applyAlignment="1">
      <alignment vertical="center"/>
    </xf>
    <xf numFmtId="0" fontId="11" fillId="0" borderId="1" xfId="52" applyFont="1" applyFill="1" applyBorder="1" applyAlignment="1">
      <alignment vertical="center" wrapText="1"/>
    </xf>
    <xf numFmtId="0" fontId="11" fillId="0" borderId="1" xfId="51" applyFont="1" applyFill="1" applyBorder="1" applyAlignment="1">
      <alignment horizontal="left" vertical="center" wrapText="1"/>
    </xf>
    <xf numFmtId="177" fontId="11" fillId="0" borderId="1" xfId="0" applyNumberFormat="1" applyFont="1" applyFill="1" applyBorder="1" applyAlignment="1">
      <alignment vertical="center"/>
    </xf>
    <xf numFmtId="180" fontId="11" fillId="0" borderId="1" xfId="0" applyNumberFormat="1" applyFont="1" applyFill="1" applyBorder="1" applyAlignment="1">
      <alignment vertical="center"/>
    </xf>
    <xf numFmtId="0" fontId="11" fillId="0" borderId="1" xfId="5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0" fillId="0" borderId="1" xfId="51" applyFont="1" applyFill="1" applyBorder="1" applyAlignment="1">
      <alignment vertical="center" wrapText="1"/>
    </xf>
    <xf numFmtId="178" fontId="11" fillId="0" borderId="1" xfId="52" applyNumberFormat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178" fontId="0" fillId="0" borderId="0" xfId="55" applyNumberFormat="1" applyFont="1" applyFill="1" applyAlignment="1">
      <alignment horizontal="center" vertical="center"/>
    </xf>
    <xf numFmtId="0" fontId="0" fillId="0" borderId="0" xfId="55" applyFont="1" applyFill="1" applyAlignment="1">
      <alignment vertical="center" wrapText="1"/>
    </xf>
    <xf numFmtId="0" fontId="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177" fontId="0" fillId="0" borderId="0" xfId="0" applyNumberFormat="1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177" fontId="12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11" fillId="0" borderId="1" xfId="0" applyFont="1" applyFill="1" applyBorder="1" applyAlignment="1">
      <alignment horizontal="center" vertical="center"/>
    </xf>
    <xf numFmtId="177" fontId="11" fillId="0" borderId="5" xfId="0" applyNumberFormat="1" applyFont="1" applyFill="1" applyBorder="1" applyAlignment="1">
      <alignment horizontal="center" vertical="center"/>
    </xf>
    <xf numFmtId="177" fontId="11" fillId="0" borderId="2" xfId="0" applyNumberFormat="1" applyFont="1" applyFill="1" applyBorder="1" applyAlignment="1">
      <alignment horizontal="center" vertical="center"/>
    </xf>
    <xf numFmtId="177" fontId="11" fillId="0" borderId="7" xfId="0" applyNumberFormat="1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/>
    </xf>
    <xf numFmtId="177" fontId="11" fillId="0" borderId="6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177" fontId="11" fillId="0" borderId="1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vertical="center"/>
    </xf>
    <xf numFmtId="177" fontId="0" fillId="0" borderId="1" xfId="0" applyNumberFormat="1" applyFont="1" applyFill="1" applyBorder="1" applyAlignment="1">
      <alignment horizontal="right" vertical="center"/>
    </xf>
    <xf numFmtId="177" fontId="2" fillId="0" borderId="1" xfId="0" applyNumberFormat="1" applyFont="1" applyFill="1" applyBorder="1" applyAlignment="1">
      <alignment horizontal="right" vertical="center" wrapText="1"/>
    </xf>
    <xf numFmtId="177" fontId="7" fillId="0" borderId="0" xfId="0" applyNumberFormat="1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4" fillId="0" borderId="0" xfId="0" applyFont="1" applyFill="1" applyAlignment="1">
      <alignment vertical="center" wrapText="1"/>
    </xf>
    <xf numFmtId="0" fontId="14" fillId="0" borderId="0" xfId="0" applyFont="1" applyFill="1" applyAlignment="1">
      <alignment horizontal="right" vertical="center"/>
    </xf>
    <xf numFmtId="180" fontId="14" fillId="0" borderId="0" xfId="0" applyNumberFormat="1" applyFont="1" applyFill="1" applyAlignment="1">
      <alignment horizontal="right" vertical="center"/>
    </xf>
    <xf numFmtId="0" fontId="12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180" fontId="0" fillId="0" borderId="4" xfId="0" applyNumberFormat="1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3" fontId="0" fillId="0" borderId="1" xfId="0" applyNumberFormat="1" applyFont="1" applyFill="1" applyBorder="1" applyAlignment="1" applyProtection="1">
      <alignment vertical="center" wrapText="1"/>
    </xf>
    <xf numFmtId="181" fontId="0" fillId="0" borderId="1" xfId="1" applyNumberFormat="1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 applyProtection="1">
      <alignment horizontal="left" vertical="center" wrapText="1"/>
    </xf>
    <xf numFmtId="178" fontId="0" fillId="0" borderId="1" xfId="0" applyNumberFormat="1" applyFont="1" applyFill="1" applyBorder="1" applyAlignment="1">
      <alignment vertical="center"/>
    </xf>
    <xf numFmtId="181" fontId="17" fillId="0" borderId="1" xfId="1" applyNumberFormat="1" applyFont="1" applyFill="1" applyBorder="1" applyAlignment="1">
      <alignment vertical="center" wrapText="1"/>
    </xf>
    <xf numFmtId="180" fontId="0" fillId="0" borderId="1" xfId="0" applyNumberFormat="1" applyFont="1" applyFill="1" applyBorder="1" applyAlignment="1">
      <alignment horizontal="right" vertical="center"/>
    </xf>
    <xf numFmtId="181" fontId="0" fillId="0" borderId="1" xfId="0" applyNumberFormat="1" applyFont="1" applyFill="1" applyBorder="1" applyAlignment="1">
      <alignment vertical="center"/>
    </xf>
    <xf numFmtId="178" fontId="11" fillId="0" borderId="1" xfId="0" applyNumberFormat="1" applyFont="1" applyFill="1" applyBorder="1" applyAlignment="1">
      <alignment horizontal="right" vertical="center"/>
    </xf>
    <xf numFmtId="182" fontId="0" fillId="0" borderId="1" xfId="1" applyNumberFormat="1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right" vertical="center"/>
    </xf>
    <xf numFmtId="181" fontId="0" fillId="0" borderId="1" xfId="1" applyNumberFormat="1" applyFont="1" applyFill="1" applyBorder="1" applyAlignment="1">
      <alignment horizontal="right" vertical="center"/>
    </xf>
    <xf numFmtId="181" fontId="0" fillId="0" borderId="1" xfId="1" applyNumberFormat="1" applyFont="1" applyFill="1" applyBorder="1" applyAlignment="1">
      <alignment vertical="center" wrapText="1"/>
    </xf>
    <xf numFmtId="177" fontId="0" fillId="0" borderId="2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 wrapText="1"/>
    </xf>
    <xf numFmtId="181" fontId="17" fillId="0" borderId="1" xfId="1" applyNumberFormat="1" applyFont="1" applyFill="1" applyBorder="1" applyAlignment="1">
      <alignment horizontal="center" vertical="center" wrapText="1"/>
    </xf>
    <xf numFmtId="180" fontId="11" fillId="0" borderId="1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/>
    </xf>
    <xf numFmtId="181" fontId="11" fillId="0" borderId="1" xfId="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41" fontId="0" fillId="0" borderId="1" xfId="4" applyNumberFormat="1" applyFont="1" applyFill="1" applyBorder="1" applyAlignment="1">
      <alignment vertical="center"/>
    </xf>
    <xf numFmtId="0" fontId="14" fillId="0" borderId="1" xfId="0" applyFont="1" applyFill="1" applyBorder="1" applyAlignment="1">
      <alignment horizontal="right" vertical="center"/>
    </xf>
    <xf numFmtId="180" fontId="14" fillId="0" borderId="1" xfId="0" applyNumberFormat="1" applyFont="1" applyFill="1" applyBorder="1" applyAlignment="1">
      <alignment horizontal="right" vertical="center"/>
    </xf>
    <xf numFmtId="178" fontId="0" fillId="0" borderId="0" xfId="0" applyNumberFormat="1" applyFont="1" applyFill="1" applyAlignment="1">
      <alignment vertical="center"/>
    </xf>
    <xf numFmtId="0" fontId="18" fillId="0" borderId="0" xfId="0" applyNumberFormat="1" applyFont="1" applyFill="1" applyAlignment="1">
      <alignment horizontal="left" vertical="center" wrapText="1"/>
    </xf>
    <xf numFmtId="0" fontId="18" fillId="0" borderId="0" xfId="0" applyNumberFormat="1" applyFont="1" applyFill="1" applyAlignment="1">
      <alignment horizontal="right" vertical="center" wrapText="1"/>
    </xf>
    <xf numFmtId="180" fontId="18" fillId="0" borderId="0" xfId="0" applyNumberFormat="1" applyFont="1" applyFill="1" applyAlignment="1">
      <alignment horizontal="right" vertical="center" wrapText="1"/>
    </xf>
    <xf numFmtId="180" fontId="0" fillId="0" borderId="0" xfId="0" applyNumberFormat="1" applyFont="1" applyFill="1" applyAlignment="1">
      <alignment horizontal="right" vertical="center"/>
    </xf>
    <xf numFmtId="0" fontId="1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7" fillId="0" borderId="0" xfId="0" applyFont="1" applyFill="1" applyAlignment="1"/>
    <xf numFmtId="0" fontId="19" fillId="0" borderId="0" xfId="0" applyFont="1" applyFill="1" applyAlignment="1">
      <alignment horizontal="center"/>
    </xf>
    <xf numFmtId="0" fontId="20" fillId="0" borderId="0" xfId="0" applyFont="1" applyFill="1" applyAlignment="1">
      <alignment wrapText="1"/>
    </xf>
    <xf numFmtId="0" fontId="19" fillId="0" borderId="0" xfId="0" applyFont="1" applyFill="1" applyAlignment="1"/>
    <xf numFmtId="180" fontId="19" fillId="0" borderId="0" xfId="0" applyNumberFormat="1" applyFont="1" applyFill="1" applyAlignment="1"/>
    <xf numFmtId="10" fontId="19" fillId="0" borderId="0" xfId="0" applyNumberFormat="1" applyFont="1" applyFill="1" applyAlignment="1"/>
    <xf numFmtId="0" fontId="19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19" fillId="0" borderId="4" xfId="0" applyFont="1" applyFill="1" applyBorder="1" applyAlignment="1">
      <alignment horizontal="center" vertical="center"/>
    </xf>
    <xf numFmtId="180" fontId="19" fillId="0" borderId="4" xfId="0" applyNumberFormat="1" applyFont="1" applyFill="1" applyBorder="1" applyAlignment="1">
      <alignment horizontal="center" vertical="center"/>
    </xf>
    <xf numFmtId="10" fontId="19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 wrapText="1"/>
    </xf>
    <xf numFmtId="180" fontId="11" fillId="0" borderId="1" xfId="0" applyNumberFormat="1" applyFont="1" applyFill="1" applyBorder="1" applyAlignment="1">
      <alignment horizontal="center" vertical="center" wrapText="1"/>
    </xf>
    <xf numFmtId="10" fontId="11" fillId="0" borderId="1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/>
    </xf>
    <xf numFmtId="49" fontId="11" fillId="0" borderId="2" xfId="0" applyNumberFormat="1" applyFont="1" applyFill="1" applyBorder="1" applyAlignment="1" applyProtection="1">
      <alignment horizontal="left" vertical="center" wrapText="1"/>
    </xf>
    <xf numFmtId="177" fontId="11" fillId="0" borderId="2" xfId="0" applyNumberFormat="1" applyFont="1" applyFill="1" applyBorder="1" applyAlignment="1" applyProtection="1">
      <alignment horizontal="right" vertical="center"/>
    </xf>
    <xf numFmtId="10" fontId="11" fillId="0" borderId="2" xfId="0" applyNumberFormat="1" applyFont="1" applyFill="1" applyBorder="1" applyAlignment="1" applyProtection="1">
      <alignment horizontal="right" vertical="center"/>
    </xf>
    <xf numFmtId="49" fontId="11" fillId="0" borderId="1" xfId="0" applyNumberFormat="1" applyFont="1" applyFill="1" applyBorder="1" applyAlignment="1" applyProtection="1">
      <alignment horizontal="left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177" fontId="0" fillId="0" borderId="2" xfId="0" applyNumberFormat="1" applyFont="1" applyFill="1" applyBorder="1" applyAlignment="1" applyProtection="1">
      <alignment horizontal="right" vertical="center"/>
    </xf>
    <xf numFmtId="10" fontId="0" fillId="0" borderId="2" xfId="0" applyNumberFormat="1" applyFont="1" applyFill="1" applyBorder="1" applyAlignment="1" applyProtection="1">
      <alignment horizontal="right" vertical="center"/>
    </xf>
    <xf numFmtId="49" fontId="0" fillId="0" borderId="1" xfId="0" applyNumberFormat="1" applyFont="1" applyFill="1" applyBorder="1" applyAlignment="1" applyProtection="1">
      <alignment horizontal="left" vertical="center" wrapText="1"/>
    </xf>
    <xf numFmtId="10" fontId="17" fillId="0" borderId="2" xfId="0" applyNumberFormat="1" applyFont="1" applyFill="1" applyBorder="1" applyAlignment="1" applyProtection="1">
      <alignment horizontal="right" vertical="center"/>
    </xf>
    <xf numFmtId="49" fontId="21" fillId="0" borderId="1" xfId="0" applyNumberFormat="1" applyFont="1" applyFill="1" applyBorder="1" applyAlignment="1" applyProtection="1">
      <alignment horizontal="left" vertical="center" wrapText="1"/>
    </xf>
    <xf numFmtId="49" fontId="0" fillId="0" borderId="1" xfId="0" applyNumberFormat="1" applyFont="1" applyFill="1" applyBorder="1" applyAlignment="1" applyProtection="1">
      <alignment vertical="center" wrapText="1"/>
    </xf>
    <xf numFmtId="49" fontId="14" fillId="0" borderId="1" xfId="0" applyNumberFormat="1" applyFont="1" applyFill="1" applyBorder="1" applyAlignment="1" applyProtection="1">
      <alignment horizontal="left" vertical="center" wrapText="1"/>
    </xf>
    <xf numFmtId="10" fontId="22" fillId="0" borderId="2" xfId="0" applyNumberFormat="1" applyFont="1" applyFill="1" applyBorder="1" applyAlignment="1" applyProtection="1">
      <alignment horizontal="right" vertical="center"/>
    </xf>
    <xf numFmtId="49" fontId="0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180" fontId="7" fillId="0" borderId="0" xfId="0" applyNumberFormat="1" applyFont="1" applyFill="1" applyAlignment="1"/>
    <xf numFmtId="10" fontId="7" fillId="0" borderId="0" xfId="0" applyNumberFormat="1" applyFont="1" applyFill="1" applyAlignment="1"/>
    <xf numFmtId="0" fontId="7" fillId="0" borderId="0" xfId="0" applyFont="1" applyFill="1" applyAlignment="1">
      <alignment vertical="center" wrapText="1"/>
    </xf>
    <xf numFmtId="0" fontId="14" fillId="0" borderId="0" xfId="0" applyFont="1" applyFill="1">
      <alignment vertical="center"/>
    </xf>
    <xf numFmtId="177" fontId="0" fillId="0" borderId="0" xfId="0" applyNumberFormat="1" applyFill="1">
      <alignment vertical="center"/>
    </xf>
    <xf numFmtId="0" fontId="0" fillId="0" borderId="4" xfId="0" applyFont="1" applyFill="1" applyBorder="1" applyAlignment="1">
      <alignment vertical="center"/>
    </xf>
    <xf numFmtId="0" fontId="11" fillId="0" borderId="1" xfId="0" applyFont="1" applyFill="1" applyBorder="1">
      <alignment vertical="center"/>
    </xf>
    <xf numFmtId="183" fontId="11" fillId="0" borderId="1" xfId="0" applyNumberFormat="1" applyFont="1" applyFill="1" applyBorder="1" applyAlignment="1">
      <alignment horizontal="right" vertical="center"/>
    </xf>
    <xf numFmtId="0" fontId="0" fillId="0" borderId="1" xfId="0" applyFont="1" applyFill="1" applyBorder="1">
      <alignment vertical="center"/>
    </xf>
    <xf numFmtId="183" fontId="0" fillId="0" borderId="1" xfId="0" applyNumberFormat="1" applyFont="1" applyFill="1" applyBorder="1" applyAlignment="1">
      <alignment horizontal="right" vertical="center"/>
    </xf>
    <xf numFmtId="0" fontId="0" fillId="0" borderId="1" xfId="0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right" vertical="center"/>
    </xf>
    <xf numFmtId="177" fontId="0" fillId="0" borderId="0" xfId="0" applyNumberFormat="1" applyFont="1" applyFill="1">
      <alignment vertical="center"/>
    </xf>
    <xf numFmtId="0" fontId="7" fillId="0" borderId="0" xfId="0" applyFont="1" applyFill="1">
      <alignment vertical="center"/>
    </xf>
    <xf numFmtId="0" fontId="0" fillId="0" borderId="0" xfId="0" applyFill="1" applyAlignment="1">
      <alignment vertical="center" wrapText="1"/>
    </xf>
    <xf numFmtId="10" fontId="0" fillId="0" borderId="0" xfId="0" applyNumberFormat="1" applyFill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center" vertical="center"/>
    </xf>
    <xf numFmtId="10" fontId="11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>
      <alignment vertical="center"/>
    </xf>
    <xf numFmtId="10" fontId="0" fillId="0" borderId="1" xfId="0" applyNumberFormat="1" applyFont="1" applyFill="1" applyBorder="1" applyAlignment="1">
      <alignment horizontal="right" vertical="center"/>
    </xf>
    <xf numFmtId="177" fontId="23" fillId="0" borderId="1" xfId="0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left" vertical="center" wrapText="1"/>
    </xf>
    <xf numFmtId="177" fontId="11" fillId="0" borderId="1" xfId="0" applyNumberFormat="1" applyFont="1" applyFill="1" applyBorder="1">
      <alignment vertical="center"/>
    </xf>
    <xf numFmtId="10" fontId="0" fillId="0" borderId="0" xfId="0" applyNumberFormat="1" applyFont="1" applyFill="1" applyAlignment="1">
      <alignment horizontal="right" vertical="center"/>
    </xf>
    <xf numFmtId="0" fontId="24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49" fontId="24" fillId="0" borderId="0" xfId="0" applyNumberFormat="1" applyFont="1" applyFill="1" applyAlignment="1">
      <alignment horizontal="center" vertical="center"/>
    </xf>
    <xf numFmtId="0" fontId="24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样式 1" xfId="50"/>
    <cellStyle name="常规_Sheet1_Sheet3_2016年草案(国资预算定稿)" xfId="51"/>
    <cellStyle name="常规_2013年国有资本经营预算草案0107" xfId="52"/>
    <cellStyle name="常规_Sheet1_1" xfId="53"/>
    <cellStyle name="千位分隔[0]_2013年国有资本经营预算草案0107" xfId="54"/>
    <cellStyle name="常规_2016年草案(国资预算定稿)" xfId="55"/>
    <cellStyle name="常规_Sheet1 2" xfId="56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9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000000"/>
      <color rgb="00FFFFFF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5:M11"/>
  <sheetViews>
    <sheetView tabSelected="1" workbookViewId="0">
      <selection activeCell="P6" sqref="P6"/>
    </sheetView>
  </sheetViews>
  <sheetFormatPr defaultColWidth="9" defaultRowHeight="14.25"/>
  <cols>
    <col min="3" max="3" width="16" customWidth="1"/>
  </cols>
  <sheetData>
    <row r="5" ht="48" customHeight="1"/>
    <row r="6" ht="88.5" customHeight="1" spans="1:13">
      <c r="A6" s="190" t="s">
        <v>0</v>
      </c>
      <c r="B6" s="190"/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0"/>
    </row>
    <row r="9" ht="27" customHeight="1" spans="1:13">
      <c r="D9" s="191" t="s">
        <v>1</v>
      </c>
      <c r="E9" s="191"/>
      <c r="F9" s="191"/>
      <c r="G9" s="191"/>
      <c r="H9" s="191"/>
      <c r="I9" s="191"/>
    </row>
    <row r="10" ht="18" customHeight="1"/>
    <row r="11" ht="61.5" customHeight="1"/>
  </sheetData>
  <mergeCells count="2">
    <mergeCell ref="A6:M6"/>
    <mergeCell ref="D9:I9"/>
  </mergeCells>
  <printOptions horizontalCentered="1"/>
  <pageMargins left="0.75" right="0.259027777777778" top="0.979166666666667" bottom="0.979166666666667" header="0.509027777777778" footer="0.509027777777778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selection activeCell="H7" sqref="H7"/>
    </sheetView>
  </sheetViews>
  <sheetFormatPr defaultColWidth="9" defaultRowHeight="14.25" outlineLevelCol="4"/>
  <cols>
    <col min="1" max="1" width="73.125" customWidth="1"/>
    <col min="2" max="2" width="13.25" customWidth="1"/>
    <col min="5" max="5" width="11.25"/>
  </cols>
  <sheetData>
    <row r="1" ht="53" customHeight="1" spans="1:5">
      <c r="A1" s="187" t="s">
        <v>2</v>
      </c>
      <c r="B1" s="187"/>
      <c r="C1" s="187"/>
      <c r="D1" s="187"/>
      <c r="E1" s="187"/>
    </row>
    <row r="2" ht="45" customHeight="1"/>
    <row r="3" s="186" customFormat="1" ht="30" customHeight="1" spans="1:5">
      <c r="A3" s="186" t="s">
        <v>3</v>
      </c>
      <c r="B3" s="186" t="s">
        <v>4</v>
      </c>
      <c r="E3" s="188" t="s">
        <v>5</v>
      </c>
    </row>
    <row r="4" s="186" customFormat="1" ht="30" customHeight="1" spans="1:5">
      <c r="A4" s="186" t="s">
        <v>6</v>
      </c>
      <c r="B4" s="186" t="s">
        <v>4</v>
      </c>
      <c r="E4" s="188" t="s">
        <v>7</v>
      </c>
    </row>
    <row r="5" s="186" customFormat="1" ht="30" customHeight="1" spans="1:5">
      <c r="A5" s="186" t="s">
        <v>8</v>
      </c>
      <c r="B5" s="186" t="s">
        <v>4</v>
      </c>
      <c r="E5" s="188" t="s">
        <v>9</v>
      </c>
    </row>
    <row r="6" s="186" customFormat="1" ht="30" customHeight="1" spans="1:5">
      <c r="A6" s="186" t="s">
        <v>10</v>
      </c>
      <c r="B6" s="186" t="s">
        <v>4</v>
      </c>
      <c r="C6" s="189"/>
      <c r="D6" s="189"/>
      <c r="E6" s="188" t="s">
        <v>11</v>
      </c>
    </row>
    <row r="7" ht="32.1" customHeight="1" spans="1:5">
      <c r="A7" s="186" t="s">
        <v>12</v>
      </c>
      <c r="B7" s="186" t="s">
        <v>13</v>
      </c>
      <c r="D7" s="186"/>
      <c r="E7" s="188" t="s">
        <v>14</v>
      </c>
    </row>
    <row r="8" ht="34" customHeight="1" spans="1:5">
      <c r="A8" s="186" t="s">
        <v>15</v>
      </c>
      <c r="B8" s="186" t="s">
        <v>13</v>
      </c>
      <c r="D8" s="186"/>
      <c r="E8" s="188" t="s">
        <v>16</v>
      </c>
    </row>
    <row r="9" ht="29" customHeight="1" spans="1:5">
      <c r="A9" s="186" t="s">
        <v>17</v>
      </c>
      <c r="B9" s="186" t="s">
        <v>13</v>
      </c>
      <c r="D9" s="186"/>
      <c r="E9" s="188" t="s">
        <v>18</v>
      </c>
    </row>
  </sheetData>
  <mergeCells count="1">
    <mergeCell ref="A1:E1"/>
  </mergeCells>
  <printOptions horizontalCentered="1"/>
  <pageMargins left="0.75" right="0.26875" top="0.979166666666667" bottom="0.979166666666667" header="0.509027777777778" footer="0.509027777777778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E85"/>
  <sheetViews>
    <sheetView showZeros="0" workbookViewId="0">
      <pane ySplit="3" topLeftCell="A4" activePane="bottomLeft" state="frozen"/>
      <selection/>
      <selection pane="bottomLeft" activeCell="A25" sqref="A25"/>
    </sheetView>
  </sheetViews>
  <sheetFormatPr defaultColWidth="9" defaultRowHeight="14.25" outlineLevelCol="4"/>
  <cols>
    <col min="1" max="1" width="58.5916666666667" style="175" customWidth="1"/>
    <col min="2" max="2" width="17.625" style="132" customWidth="1"/>
    <col min="3" max="3" width="17.625" style="124" customWidth="1"/>
    <col min="4" max="4" width="17.625" style="132" customWidth="1"/>
    <col min="5" max="5" width="14.45" style="176" customWidth="1"/>
    <col min="6" max="16384" width="9" style="132"/>
  </cols>
  <sheetData>
    <row r="1" s="132" customFormat="1" ht="35" customHeight="1" spans="1:5">
      <c r="A1" s="66" t="s">
        <v>3</v>
      </c>
      <c r="B1" s="66"/>
      <c r="C1" s="66"/>
      <c r="D1" s="66"/>
      <c r="E1" s="177"/>
    </row>
    <row r="2" s="132" customFormat="1" ht="21.75" customHeight="1" spans="1:5">
      <c r="A2" s="88"/>
      <c r="B2" s="124"/>
      <c r="C2" s="124"/>
      <c r="D2" s="178"/>
      <c r="E2" s="68" t="s">
        <v>19</v>
      </c>
    </row>
    <row r="3" s="174" customFormat="1" ht="40" customHeight="1" spans="1:5">
      <c r="A3" s="92" t="s">
        <v>20</v>
      </c>
      <c r="B3" s="92" t="s">
        <v>21</v>
      </c>
      <c r="C3" s="92" t="s">
        <v>22</v>
      </c>
      <c r="D3" s="69" t="s">
        <v>23</v>
      </c>
      <c r="E3" s="179" t="s">
        <v>24</v>
      </c>
    </row>
    <row r="4" s="174" customFormat="1" ht="21.75" customHeight="1" spans="1:5">
      <c r="A4" s="110" t="s">
        <v>25</v>
      </c>
      <c r="B4" s="78">
        <v>63370</v>
      </c>
      <c r="C4" s="78">
        <f>'2025年收入预算调整表'!C5</f>
        <v>55079</v>
      </c>
      <c r="D4" s="180">
        <f>C4-B4</f>
        <v>-8291</v>
      </c>
      <c r="E4" s="181">
        <f>D4/B4</f>
        <v>-0.130834779864289</v>
      </c>
    </row>
    <row r="5" s="174" customFormat="1" ht="21.75" customHeight="1" spans="1:5">
      <c r="A5" s="110" t="s">
        <v>26</v>
      </c>
      <c r="B5" s="78">
        <v>295172</v>
      </c>
      <c r="C5" s="78">
        <f>SUM(C6,C13,C43)</f>
        <v>376143</v>
      </c>
      <c r="D5" s="180">
        <f t="shared" ref="D5:D28" si="0">C5-B5</f>
        <v>80971</v>
      </c>
      <c r="E5" s="181">
        <f t="shared" ref="E5:E17" si="1">D5/B5</f>
        <v>0.274318024744895</v>
      </c>
    </row>
    <row r="6" s="174" customFormat="1" ht="21.75" customHeight="1" spans="1:5">
      <c r="A6" s="110" t="s">
        <v>27</v>
      </c>
      <c r="B6" s="78">
        <f>SUM(B7:B12)</f>
        <v>9061</v>
      </c>
      <c r="C6" s="78">
        <f>SUM(C7:C12)</f>
        <v>9061</v>
      </c>
      <c r="D6" s="180">
        <f t="shared" ref="D6:D12" si="2">C6-B6</f>
        <v>0</v>
      </c>
      <c r="E6" s="181">
        <f t="shared" si="1"/>
        <v>0</v>
      </c>
    </row>
    <row r="7" s="174" customFormat="1" ht="21.75" customHeight="1" spans="1:5">
      <c r="A7" s="110" t="s">
        <v>28</v>
      </c>
      <c r="B7" s="78">
        <v>1247</v>
      </c>
      <c r="C7" s="78">
        <v>1247</v>
      </c>
      <c r="D7" s="180">
        <f t="shared" si="2"/>
        <v>0</v>
      </c>
      <c r="E7" s="181">
        <f t="shared" si="1"/>
        <v>0</v>
      </c>
    </row>
    <row r="8" s="174" customFormat="1" ht="21.75" customHeight="1" spans="1:5">
      <c r="A8" s="110" t="s">
        <v>29</v>
      </c>
      <c r="B8" s="78">
        <v>650</v>
      </c>
      <c r="C8" s="78">
        <v>650</v>
      </c>
      <c r="D8" s="180">
        <f t="shared" si="2"/>
        <v>0</v>
      </c>
      <c r="E8" s="181">
        <f t="shared" si="1"/>
        <v>0</v>
      </c>
    </row>
    <row r="9" s="174" customFormat="1" ht="21.75" customHeight="1" spans="1:5">
      <c r="A9" s="110" t="s">
        <v>30</v>
      </c>
      <c r="B9" s="78">
        <v>4119</v>
      </c>
      <c r="C9" s="78">
        <v>4119</v>
      </c>
      <c r="D9" s="180">
        <f t="shared" si="2"/>
        <v>0</v>
      </c>
      <c r="E9" s="181">
        <f t="shared" si="1"/>
        <v>0</v>
      </c>
    </row>
    <row r="10" s="174" customFormat="1" ht="21.75" customHeight="1" spans="1:5">
      <c r="A10" s="110" t="s">
        <v>31</v>
      </c>
      <c r="B10" s="78">
        <v>312</v>
      </c>
      <c r="C10" s="78">
        <v>312</v>
      </c>
      <c r="D10" s="180">
        <f t="shared" si="2"/>
        <v>0</v>
      </c>
      <c r="E10" s="181">
        <f t="shared" si="1"/>
        <v>0</v>
      </c>
    </row>
    <row r="11" s="174" customFormat="1" ht="21.75" customHeight="1" spans="1:5">
      <c r="A11" s="110" t="s">
        <v>32</v>
      </c>
      <c r="B11" s="78">
        <v>632</v>
      </c>
      <c r="C11" s="78">
        <v>632</v>
      </c>
      <c r="D11" s="180">
        <f t="shared" si="2"/>
        <v>0</v>
      </c>
      <c r="E11" s="181">
        <f t="shared" si="1"/>
        <v>0</v>
      </c>
    </row>
    <row r="12" s="174" customFormat="1" ht="21.75" customHeight="1" spans="1:5">
      <c r="A12" s="110" t="s">
        <v>33</v>
      </c>
      <c r="B12" s="78">
        <v>2101</v>
      </c>
      <c r="C12" s="78">
        <v>2101</v>
      </c>
      <c r="D12" s="180">
        <f t="shared" si="2"/>
        <v>0</v>
      </c>
      <c r="E12" s="181">
        <f t="shared" si="1"/>
        <v>0</v>
      </c>
    </row>
    <row r="13" s="174" customFormat="1" ht="21.75" customHeight="1" spans="1:5">
      <c r="A13" s="110" t="s">
        <v>34</v>
      </c>
      <c r="B13" s="78">
        <f>SUM(B14:B42)</f>
        <v>277043</v>
      </c>
      <c r="C13" s="78">
        <f>SUM(C14:C42)</f>
        <v>333927</v>
      </c>
      <c r="D13" s="180">
        <f t="shared" si="0"/>
        <v>56884</v>
      </c>
      <c r="E13" s="181">
        <f t="shared" si="1"/>
        <v>0.205325527084243</v>
      </c>
    </row>
    <row r="14" s="174" customFormat="1" ht="21.75" customHeight="1" spans="1:5">
      <c r="A14" s="110" t="s">
        <v>35</v>
      </c>
      <c r="B14" s="78">
        <v>1947</v>
      </c>
      <c r="C14" s="78">
        <v>1956</v>
      </c>
      <c r="D14" s="180">
        <f t="shared" si="0"/>
        <v>9</v>
      </c>
      <c r="E14" s="181">
        <f t="shared" si="1"/>
        <v>0.00462249614791988</v>
      </c>
    </row>
    <row r="15" s="174" customFormat="1" ht="21.75" customHeight="1" spans="1:5">
      <c r="A15" s="110" t="s">
        <v>36</v>
      </c>
      <c r="B15" s="78">
        <v>80785</v>
      </c>
      <c r="C15" s="78">
        <v>97349</v>
      </c>
      <c r="D15" s="180">
        <f t="shared" si="0"/>
        <v>16564</v>
      </c>
      <c r="E15" s="181">
        <f t="shared" si="1"/>
        <v>0.205038063997029</v>
      </c>
    </row>
    <row r="16" s="174" customFormat="1" ht="21.75" customHeight="1" spans="1:5">
      <c r="A16" s="110" t="s">
        <v>37</v>
      </c>
      <c r="B16" s="78">
        <v>29376</v>
      </c>
      <c r="C16" s="78">
        <v>30376</v>
      </c>
      <c r="D16" s="180">
        <f t="shared" si="0"/>
        <v>1000</v>
      </c>
      <c r="E16" s="181">
        <f t="shared" si="1"/>
        <v>0.034041394335512</v>
      </c>
    </row>
    <row r="17" s="174" customFormat="1" ht="21.75" customHeight="1" spans="1:5">
      <c r="A17" s="110" t="s">
        <v>38</v>
      </c>
      <c r="B17" s="78">
        <v>2579</v>
      </c>
      <c r="C17" s="78">
        <v>3950</v>
      </c>
      <c r="D17" s="180">
        <f t="shared" si="0"/>
        <v>1371</v>
      </c>
      <c r="E17" s="181">
        <f t="shared" si="1"/>
        <v>0.53160139588988</v>
      </c>
    </row>
    <row r="18" s="174" customFormat="1" ht="21.75" customHeight="1" spans="1:5">
      <c r="A18" s="110" t="s">
        <v>39</v>
      </c>
      <c r="B18" s="78"/>
      <c r="C18" s="78"/>
      <c r="D18" s="180">
        <f t="shared" si="0"/>
        <v>0</v>
      </c>
      <c r="E18" s="181"/>
    </row>
    <row r="19" s="174" customFormat="1" ht="21.75" customHeight="1" spans="1:5">
      <c r="A19" s="110" t="s">
        <v>40</v>
      </c>
      <c r="B19" s="78"/>
      <c r="C19" s="78"/>
      <c r="D19" s="180">
        <f t="shared" si="0"/>
        <v>0</v>
      </c>
      <c r="E19" s="181"/>
    </row>
    <row r="20" s="174" customFormat="1" ht="21.75" customHeight="1" spans="1:5">
      <c r="A20" s="110" t="s">
        <v>41</v>
      </c>
      <c r="B20" s="78">
        <v>3180</v>
      </c>
      <c r="C20" s="78">
        <v>3064</v>
      </c>
      <c r="D20" s="180">
        <f t="shared" si="0"/>
        <v>-116</v>
      </c>
      <c r="E20" s="181">
        <f t="shared" ref="E20:E23" si="3">D20/B20</f>
        <v>-0.0364779874213836</v>
      </c>
    </row>
    <row r="21" s="174" customFormat="1" ht="21.75" customHeight="1" spans="1:5">
      <c r="A21" s="110" t="s">
        <v>42</v>
      </c>
      <c r="B21" s="78">
        <v>3544</v>
      </c>
      <c r="C21" s="78">
        <v>4149</v>
      </c>
      <c r="D21" s="180">
        <f t="shared" si="0"/>
        <v>605</v>
      </c>
      <c r="E21" s="181">
        <f t="shared" si="3"/>
        <v>0.170711060948081</v>
      </c>
    </row>
    <row r="22" s="174" customFormat="1" ht="21.75" customHeight="1" spans="1:5">
      <c r="A22" s="110" t="s">
        <v>43</v>
      </c>
      <c r="B22" s="78">
        <v>26306</v>
      </c>
      <c r="C22" s="78">
        <v>26306</v>
      </c>
      <c r="D22" s="180">
        <f t="shared" si="0"/>
        <v>0</v>
      </c>
      <c r="E22" s="181">
        <f t="shared" si="3"/>
        <v>0</v>
      </c>
    </row>
    <row r="23" s="174" customFormat="1" ht="21.75" customHeight="1" spans="1:5">
      <c r="A23" s="110" t="s">
        <v>44</v>
      </c>
      <c r="B23" s="78">
        <v>1877</v>
      </c>
      <c r="C23" s="78">
        <v>3395</v>
      </c>
      <c r="D23" s="180">
        <f t="shared" si="0"/>
        <v>1518</v>
      </c>
      <c r="E23" s="181">
        <f t="shared" si="3"/>
        <v>0.808737346830048</v>
      </c>
    </row>
    <row r="24" s="174" customFormat="1" ht="21.75" customHeight="1" spans="1:5">
      <c r="A24" s="110" t="s">
        <v>45</v>
      </c>
      <c r="B24" s="78"/>
      <c r="C24" s="78"/>
      <c r="D24" s="180">
        <f t="shared" si="0"/>
        <v>0</v>
      </c>
      <c r="E24" s="181"/>
    </row>
    <row r="25" s="174" customFormat="1" ht="21.75" customHeight="1" spans="1:5">
      <c r="A25" s="110" t="s">
        <v>46</v>
      </c>
      <c r="B25" s="78">
        <v>16066</v>
      </c>
      <c r="C25" s="78">
        <v>22037</v>
      </c>
      <c r="D25" s="180">
        <f t="shared" si="0"/>
        <v>5971</v>
      </c>
      <c r="E25" s="181">
        <f t="shared" ref="E25:E27" si="4">D25/B25</f>
        <v>0.371654425494834</v>
      </c>
    </row>
    <row r="26" s="174" customFormat="1" ht="21.75" customHeight="1" spans="1:5">
      <c r="A26" s="110" t="s">
        <v>47</v>
      </c>
      <c r="B26" s="78">
        <v>1464</v>
      </c>
      <c r="C26" s="78">
        <v>1635</v>
      </c>
      <c r="D26" s="180">
        <f t="shared" si="0"/>
        <v>171</v>
      </c>
      <c r="E26" s="181">
        <f t="shared" si="4"/>
        <v>0.116803278688525</v>
      </c>
    </row>
    <row r="27" s="174" customFormat="1" ht="21.75" customHeight="1" spans="1:5">
      <c r="A27" s="110" t="s">
        <v>48</v>
      </c>
      <c r="B27" s="78">
        <v>20318</v>
      </c>
      <c r="C27" s="78">
        <v>23573</v>
      </c>
      <c r="D27" s="180">
        <f t="shared" si="0"/>
        <v>3255</v>
      </c>
      <c r="E27" s="181">
        <f t="shared" si="4"/>
        <v>0.160202775863766</v>
      </c>
    </row>
    <row r="28" s="174" customFormat="1" ht="21.75" customHeight="1" spans="1:5">
      <c r="A28" s="110" t="s">
        <v>49</v>
      </c>
      <c r="B28" s="78"/>
      <c r="C28" s="78">
        <v>10</v>
      </c>
      <c r="D28" s="180">
        <f t="shared" si="0"/>
        <v>10</v>
      </c>
      <c r="E28" s="181"/>
    </row>
    <row r="29" s="174" customFormat="1" ht="21.75" customHeight="1" spans="1:5">
      <c r="A29" s="110" t="s">
        <v>50</v>
      </c>
      <c r="B29" s="78">
        <v>18</v>
      </c>
      <c r="C29" s="78">
        <v>905</v>
      </c>
      <c r="D29" s="180">
        <f t="shared" ref="D29:D38" si="5">C29-B29</f>
        <v>887</v>
      </c>
      <c r="E29" s="181">
        <f>D29/B29</f>
        <v>49.2777777777778</v>
      </c>
    </row>
    <row r="30" s="174" customFormat="1" ht="21.75" customHeight="1" spans="1:5">
      <c r="A30" s="110" t="s">
        <v>51</v>
      </c>
      <c r="B30" s="78">
        <v>52788</v>
      </c>
      <c r="C30" s="78">
        <v>63720</v>
      </c>
      <c r="D30" s="180">
        <f t="shared" si="5"/>
        <v>10932</v>
      </c>
      <c r="E30" s="181">
        <f t="shared" ref="E29:E37" si="6">D30/B30</f>
        <v>0.207092521027506</v>
      </c>
    </row>
    <row r="31" s="174" customFormat="1" ht="21.75" customHeight="1" spans="1:5">
      <c r="A31" s="110" t="s">
        <v>52</v>
      </c>
      <c r="B31" s="78">
        <v>13550</v>
      </c>
      <c r="C31" s="78">
        <v>20868</v>
      </c>
      <c r="D31" s="180">
        <f t="shared" si="5"/>
        <v>7318</v>
      </c>
      <c r="E31" s="181">
        <f t="shared" si="6"/>
        <v>0.540073800738007</v>
      </c>
    </row>
    <row r="32" s="174" customFormat="1" ht="21.75" customHeight="1" spans="1:5">
      <c r="A32" s="110" t="s">
        <v>53</v>
      </c>
      <c r="B32" s="78">
        <v>2045</v>
      </c>
      <c r="C32" s="78">
        <v>3045</v>
      </c>
      <c r="D32" s="180">
        <f t="shared" si="5"/>
        <v>1000</v>
      </c>
      <c r="E32" s="181">
        <f t="shared" si="6"/>
        <v>0.488997555012225</v>
      </c>
    </row>
    <row r="33" s="174" customFormat="1" ht="21.75" customHeight="1" spans="1:5">
      <c r="A33" s="110" t="s">
        <v>54</v>
      </c>
      <c r="B33" s="78">
        <v>16817</v>
      </c>
      <c r="C33" s="78">
        <v>21586</v>
      </c>
      <c r="D33" s="180">
        <f t="shared" si="5"/>
        <v>4769</v>
      </c>
      <c r="E33" s="181">
        <f t="shared" si="6"/>
        <v>0.283582089552239</v>
      </c>
    </row>
    <row r="34" s="174" customFormat="1" ht="21.75" customHeight="1" spans="1:5">
      <c r="A34" s="110" t="s">
        <v>55</v>
      </c>
      <c r="B34" s="78">
        <v>746</v>
      </c>
      <c r="C34" s="78">
        <v>928</v>
      </c>
      <c r="D34" s="180">
        <f t="shared" si="5"/>
        <v>182</v>
      </c>
      <c r="E34" s="181">
        <f t="shared" si="6"/>
        <v>0.243967828418231</v>
      </c>
    </row>
    <row r="35" s="174" customFormat="1" ht="21.75" customHeight="1" spans="1:5">
      <c r="A35" s="110" t="s">
        <v>56</v>
      </c>
      <c r="B35" s="15"/>
      <c r="C35" s="78"/>
      <c r="D35" s="180">
        <f t="shared" si="5"/>
        <v>0</v>
      </c>
      <c r="E35" s="181"/>
    </row>
    <row r="36" s="174" customFormat="1" ht="21.75" customHeight="1" spans="1:5">
      <c r="A36" s="110" t="s">
        <v>57</v>
      </c>
      <c r="B36" s="78">
        <v>2654</v>
      </c>
      <c r="C36" s="78">
        <v>4049</v>
      </c>
      <c r="D36" s="180">
        <f t="shared" si="5"/>
        <v>1395</v>
      </c>
      <c r="E36" s="181">
        <f t="shared" si="6"/>
        <v>0.525621703089676</v>
      </c>
    </row>
    <row r="37" s="174" customFormat="1" ht="21.75" customHeight="1" spans="1:5">
      <c r="A37" s="110" t="s">
        <v>58</v>
      </c>
      <c r="B37" s="78">
        <v>101</v>
      </c>
      <c r="C37" s="78">
        <v>113</v>
      </c>
      <c r="D37" s="180">
        <f t="shared" si="5"/>
        <v>12</v>
      </c>
      <c r="E37" s="181">
        <f t="shared" si="6"/>
        <v>0.118811881188119</v>
      </c>
    </row>
    <row r="38" s="174" customFormat="1" ht="21.75" customHeight="1" spans="1:5">
      <c r="A38" s="110" t="s">
        <v>59</v>
      </c>
      <c r="B38" s="78"/>
      <c r="C38" s="78"/>
      <c r="D38" s="180">
        <f t="shared" si="5"/>
        <v>0</v>
      </c>
      <c r="E38" s="181"/>
    </row>
    <row r="39" s="174" customFormat="1" ht="21.75" customHeight="1" spans="1:5">
      <c r="A39" s="110" t="s">
        <v>60</v>
      </c>
      <c r="B39" s="78"/>
      <c r="C39" s="78"/>
      <c r="D39" s="180"/>
      <c r="E39" s="181"/>
    </row>
    <row r="40" s="174" customFormat="1" ht="21.75" customHeight="1" spans="1:5">
      <c r="A40" s="110" t="s">
        <v>61</v>
      </c>
      <c r="B40" s="78"/>
      <c r="C40" s="78"/>
      <c r="D40" s="180"/>
      <c r="E40" s="181"/>
    </row>
    <row r="41" s="174" customFormat="1" ht="21.75" customHeight="1" spans="1:5">
      <c r="A41" s="110" t="s">
        <v>62</v>
      </c>
      <c r="B41" s="78"/>
      <c r="C41" s="78"/>
      <c r="D41" s="180"/>
      <c r="E41" s="181"/>
    </row>
    <row r="42" s="174" customFormat="1" ht="21.75" customHeight="1" spans="1:5">
      <c r="A42" s="110" t="s">
        <v>63</v>
      </c>
      <c r="B42" s="78">
        <v>882</v>
      </c>
      <c r="C42" s="78">
        <v>913</v>
      </c>
      <c r="D42" s="180">
        <f t="shared" ref="D42:D77" si="7">C42-B42</f>
        <v>31</v>
      </c>
      <c r="E42" s="181">
        <f t="shared" ref="E39:E44" si="8">D42/B42</f>
        <v>0.0351473922902494</v>
      </c>
    </row>
    <row r="43" s="174" customFormat="1" ht="21.75" customHeight="1" spans="1:5">
      <c r="A43" s="110" t="s">
        <v>64</v>
      </c>
      <c r="B43" s="78">
        <f>SUM(B44:B63)</f>
        <v>9068</v>
      </c>
      <c r="C43" s="78">
        <f>SUM(C44:C63)</f>
        <v>33155</v>
      </c>
      <c r="D43" s="78">
        <f>SUM(D44:D63)</f>
        <v>24087</v>
      </c>
      <c r="E43" s="181">
        <f t="shared" si="8"/>
        <v>2.65626378473754</v>
      </c>
    </row>
    <row r="44" s="174" customFormat="1" ht="21.75" customHeight="1" spans="1:5">
      <c r="A44" s="110" t="s">
        <v>65</v>
      </c>
      <c r="B44" s="78">
        <v>137</v>
      </c>
      <c r="C44" s="78">
        <v>5790</v>
      </c>
      <c r="D44" s="180">
        <f t="shared" si="7"/>
        <v>5653</v>
      </c>
      <c r="E44" s="181">
        <f t="shared" si="8"/>
        <v>41.2627737226277</v>
      </c>
    </row>
    <row r="45" s="174" customFormat="1" ht="21.75" customHeight="1" spans="1:5">
      <c r="A45" s="110" t="s">
        <v>66</v>
      </c>
      <c r="B45" s="78"/>
      <c r="C45" s="78"/>
      <c r="D45" s="180"/>
      <c r="E45" s="181"/>
    </row>
    <row r="46" s="174" customFormat="1" ht="21.75" customHeight="1" spans="1:5">
      <c r="A46" s="110" t="s">
        <v>67</v>
      </c>
      <c r="B46" s="78"/>
      <c r="C46" s="78"/>
      <c r="D46" s="180">
        <f t="shared" si="7"/>
        <v>0</v>
      </c>
      <c r="E46" s="181"/>
    </row>
    <row r="47" s="174" customFormat="1" ht="21.75" customHeight="1" spans="1:5">
      <c r="A47" s="110" t="s">
        <v>68</v>
      </c>
      <c r="B47" s="78"/>
      <c r="C47" s="78"/>
      <c r="D47" s="180">
        <f t="shared" si="7"/>
        <v>0</v>
      </c>
      <c r="E47" s="181"/>
    </row>
    <row r="48" s="174" customFormat="1" ht="21.75" customHeight="1" spans="1:5">
      <c r="A48" s="110" t="s">
        <v>69</v>
      </c>
      <c r="B48" s="78"/>
      <c r="C48" s="78"/>
      <c r="D48" s="180">
        <f t="shared" si="7"/>
        <v>0</v>
      </c>
      <c r="E48" s="181"/>
    </row>
    <row r="49" s="174" customFormat="1" ht="21.75" customHeight="1" spans="1:5">
      <c r="A49" s="110" t="s">
        <v>70</v>
      </c>
      <c r="B49" s="182"/>
      <c r="C49" s="78">
        <v>150</v>
      </c>
      <c r="D49" s="180">
        <f t="shared" si="7"/>
        <v>150</v>
      </c>
      <c r="E49" s="181"/>
    </row>
    <row r="50" s="174" customFormat="1" ht="21.75" customHeight="1" spans="1:5">
      <c r="A50" s="110" t="s">
        <v>71</v>
      </c>
      <c r="B50" s="78">
        <v>101</v>
      </c>
      <c r="C50" s="78">
        <v>605</v>
      </c>
      <c r="D50" s="180">
        <f t="shared" si="7"/>
        <v>504</v>
      </c>
      <c r="E50" s="181">
        <f t="shared" ref="E50:E54" si="9">D50/B50</f>
        <v>4.99009900990099</v>
      </c>
    </row>
    <row r="51" s="174" customFormat="1" ht="21.75" customHeight="1" spans="1:5">
      <c r="A51" s="110" t="s">
        <v>72</v>
      </c>
      <c r="B51" s="78">
        <v>524</v>
      </c>
      <c r="C51" s="78">
        <v>586</v>
      </c>
      <c r="D51" s="180">
        <f t="shared" si="7"/>
        <v>62</v>
      </c>
      <c r="E51" s="181">
        <f t="shared" si="9"/>
        <v>0.118320610687023</v>
      </c>
    </row>
    <row r="52" s="174" customFormat="1" ht="21.75" customHeight="1" spans="1:5">
      <c r="A52" s="110" t="s">
        <v>73</v>
      </c>
      <c r="B52" s="78">
        <v>20</v>
      </c>
      <c r="C52" s="78">
        <v>1465</v>
      </c>
      <c r="D52" s="180">
        <f t="shared" si="7"/>
        <v>1445</v>
      </c>
      <c r="E52" s="181">
        <f t="shared" si="9"/>
        <v>72.25</v>
      </c>
    </row>
    <row r="53" s="174" customFormat="1" ht="21.75" customHeight="1" spans="1:5">
      <c r="A53" s="110" t="s">
        <v>74</v>
      </c>
      <c r="B53" s="78">
        <v>0</v>
      </c>
      <c r="C53" s="78">
        <v>235</v>
      </c>
      <c r="D53" s="180">
        <f t="shared" si="7"/>
        <v>235</v>
      </c>
      <c r="E53" s="181"/>
    </row>
    <row r="54" s="174" customFormat="1" ht="21.75" customHeight="1" spans="1:5">
      <c r="A54" s="110" t="s">
        <v>75</v>
      </c>
      <c r="B54" s="78">
        <v>7616</v>
      </c>
      <c r="C54" s="78">
        <v>11416</v>
      </c>
      <c r="D54" s="180">
        <f t="shared" si="7"/>
        <v>3800</v>
      </c>
      <c r="E54" s="181">
        <f t="shared" si="9"/>
        <v>0.498949579831933</v>
      </c>
    </row>
    <row r="55" s="174" customFormat="1" ht="21.75" customHeight="1" spans="1:5">
      <c r="A55" s="110" t="s">
        <v>76</v>
      </c>
      <c r="B55" s="78">
        <v>611</v>
      </c>
      <c r="C55" s="78">
        <v>753</v>
      </c>
      <c r="D55" s="180">
        <f t="shared" si="7"/>
        <v>142</v>
      </c>
      <c r="E55" s="181"/>
    </row>
    <row r="56" s="174" customFormat="1" ht="21.75" customHeight="1" spans="1:5">
      <c r="A56" s="110" t="s">
        <v>77</v>
      </c>
      <c r="B56" s="78"/>
      <c r="C56" s="78">
        <v>793</v>
      </c>
      <c r="D56" s="180">
        <f t="shared" si="7"/>
        <v>793</v>
      </c>
      <c r="E56" s="181"/>
    </row>
    <row r="57" s="174" customFormat="1" ht="21.75" customHeight="1" spans="1:5">
      <c r="A57" s="110" t="s">
        <v>78</v>
      </c>
      <c r="B57" s="78"/>
      <c r="C57" s="78"/>
      <c r="D57" s="180">
        <f t="shared" si="7"/>
        <v>0</v>
      </c>
      <c r="E57" s="181"/>
    </row>
    <row r="58" s="174" customFormat="1" ht="21.75" customHeight="1" spans="1:5">
      <c r="A58" s="110" t="s">
        <v>79</v>
      </c>
      <c r="B58" s="78"/>
      <c r="C58" s="78">
        <v>615</v>
      </c>
      <c r="D58" s="180">
        <f t="shared" si="7"/>
        <v>615</v>
      </c>
      <c r="E58" s="181"/>
    </row>
    <row r="59" s="174" customFormat="1" ht="21.75" customHeight="1" spans="1:5">
      <c r="A59" s="110" t="s">
        <v>80</v>
      </c>
      <c r="B59" s="78">
        <v>0</v>
      </c>
      <c r="C59" s="78"/>
      <c r="D59" s="180">
        <f t="shared" si="7"/>
        <v>0</v>
      </c>
      <c r="E59" s="181"/>
    </row>
    <row r="60" s="174" customFormat="1" ht="21.75" customHeight="1" spans="1:5">
      <c r="A60" s="110" t="s">
        <v>81</v>
      </c>
      <c r="B60" s="78"/>
      <c r="C60" s="78">
        <v>10643</v>
      </c>
      <c r="D60" s="180">
        <f t="shared" si="7"/>
        <v>10643</v>
      </c>
      <c r="E60" s="181"/>
    </row>
    <row r="61" s="174" customFormat="1" ht="21.75" customHeight="1" spans="1:5">
      <c r="A61" s="110" t="s">
        <v>82</v>
      </c>
      <c r="B61" s="78">
        <v>3</v>
      </c>
      <c r="C61" s="78">
        <v>3</v>
      </c>
      <c r="D61" s="180">
        <f t="shared" si="7"/>
        <v>0</v>
      </c>
      <c r="E61" s="181">
        <f t="shared" ref="E61:E66" si="10">D61/B61</f>
        <v>0</v>
      </c>
    </row>
    <row r="62" s="174" customFormat="1" ht="21.75" customHeight="1" spans="1:5">
      <c r="A62" s="110" t="s">
        <v>83</v>
      </c>
      <c r="B62" s="78">
        <v>56</v>
      </c>
      <c r="C62" s="78">
        <v>100</v>
      </c>
      <c r="D62" s="180">
        <f t="shared" si="7"/>
        <v>44</v>
      </c>
      <c r="E62" s="181">
        <f t="shared" si="10"/>
        <v>0.785714285714286</v>
      </c>
    </row>
    <row r="63" s="174" customFormat="1" ht="21.75" customHeight="1" spans="1:5">
      <c r="A63" s="110" t="s">
        <v>84</v>
      </c>
      <c r="B63" s="78"/>
      <c r="C63" s="78">
        <v>1</v>
      </c>
      <c r="D63" s="180">
        <f t="shared" si="7"/>
        <v>1</v>
      </c>
      <c r="E63" s="181"/>
    </row>
    <row r="64" s="174" customFormat="1" ht="21.75" customHeight="1" spans="1:5">
      <c r="A64" s="110" t="s">
        <v>85</v>
      </c>
      <c r="B64" s="78">
        <v>37665</v>
      </c>
      <c r="C64" s="78">
        <v>27723</v>
      </c>
      <c r="D64" s="180">
        <f t="shared" si="7"/>
        <v>-9942</v>
      </c>
      <c r="E64" s="181">
        <f t="shared" si="10"/>
        <v>-0.263958582238152</v>
      </c>
    </row>
    <row r="65" s="174" customFormat="1" ht="21.75" customHeight="1" spans="1:5">
      <c r="A65" s="110" t="s">
        <v>86</v>
      </c>
      <c r="B65" s="78">
        <f>B66+B67</f>
        <v>25000</v>
      </c>
      <c r="C65" s="78">
        <f>C66+C67</f>
        <v>6000</v>
      </c>
      <c r="D65" s="180">
        <f t="shared" si="7"/>
        <v>-19000</v>
      </c>
      <c r="E65" s="181">
        <f t="shared" si="10"/>
        <v>-0.76</v>
      </c>
    </row>
    <row r="66" s="174" customFormat="1" ht="21.75" customHeight="1" spans="1:5">
      <c r="A66" s="110" t="s">
        <v>87</v>
      </c>
      <c r="B66" s="78">
        <v>25000</v>
      </c>
      <c r="C66" s="78">
        <f>'2025年基金收支总表调整'!G45</f>
        <v>6000</v>
      </c>
      <c r="D66" s="180">
        <f t="shared" si="7"/>
        <v>-19000</v>
      </c>
      <c r="E66" s="181">
        <f t="shared" si="10"/>
        <v>-0.76</v>
      </c>
    </row>
    <row r="67" s="174" customFormat="1" ht="21.75" customHeight="1" spans="1:5">
      <c r="A67" s="110" t="s">
        <v>88</v>
      </c>
      <c r="B67" s="78"/>
      <c r="C67" s="78"/>
      <c r="D67" s="180">
        <f t="shared" si="7"/>
        <v>0</v>
      </c>
      <c r="E67" s="181"/>
    </row>
    <row r="68" s="174" customFormat="1" ht="21.75" customHeight="1" spans="1:5">
      <c r="A68" s="110" t="s">
        <v>89</v>
      </c>
      <c r="B68" s="78">
        <v>0</v>
      </c>
      <c r="C68" s="78">
        <v>24400</v>
      </c>
      <c r="D68" s="180">
        <f t="shared" si="7"/>
        <v>24400</v>
      </c>
      <c r="E68" s="181"/>
    </row>
    <row r="69" s="174" customFormat="1" ht="21.75" customHeight="1" spans="1:5">
      <c r="A69" s="110" t="s">
        <v>90</v>
      </c>
      <c r="B69" s="78">
        <v>248</v>
      </c>
      <c r="C69" s="78">
        <v>247</v>
      </c>
      <c r="D69" s="180">
        <f t="shared" si="7"/>
        <v>-1</v>
      </c>
      <c r="E69" s="181"/>
    </row>
    <row r="70" s="174" customFormat="1" ht="21.75" customHeight="1" spans="1:5">
      <c r="A70" s="183" t="s">
        <v>91</v>
      </c>
      <c r="B70" s="76">
        <f>B4+B5+B64+B65+B68+B69</f>
        <v>421455</v>
      </c>
      <c r="C70" s="76">
        <f>C4+C5+C64+C65+C68+C69</f>
        <v>489592</v>
      </c>
      <c r="D70" s="184">
        <f t="shared" si="7"/>
        <v>68137</v>
      </c>
      <c r="E70" s="181">
        <f t="shared" ref="E70:E75" si="11">D70/B70</f>
        <v>0.161670878266956</v>
      </c>
    </row>
    <row r="71" s="174" customFormat="1" ht="21.75" customHeight="1" spans="1:5">
      <c r="A71" s="183"/>
      <c r="B71" s="78"/>
      <c r="C71" s="78"/>
      <c r="D71" s="180">
        <f t="shared" si="7"/>
        <v>0</v>
      </c>
      <c r="E71" s="181"/>
    </row>
    <row r="72" s="174" customFormat="1" ht="21.75" customHeight="1" spans="1:5">
      <c r="A72" s="183" t="s">
        <v>92</v>
      </c>
      <c r="B72" s="76">
        <f>SUM(B73:B77)</f>
        <v>421455</v>
      </c>
      <c r="C72" s="76">
        <f>SUM(C73:C77)</f>
        <v>489591.8</v>
      </c>
      <c r="D72" s="184">
        <f t="shared" si="7"/>
        <v>68136.8</v>
      </c>
      <c r="E72" s="181">
        <f>D72/B72</f>
        <v>0.161670403720445</v>
      </c>
    </row>
    <row r="73" s="174" customFormat="1" ht="21.75" customHeight="1" spans="1:5">
      <c r="A73" s="110" t="s">
        <v>93</v>
      </c>
      <c r="B73" s="78">
        <v>410275</v>
      </c>
      <c r="C73" s="78">
        <f>'2025年一般公共预算支出调整表'!D155</f>
        <v>453964.8</v>
      </c>
      <c r="D73" s="180">
        <f t="shared" si="7"/>
        <v>43689.8</v>
      </c>
      <c r="E73" s="181">
        <f t="shared" si="11"/>
        <v>0.106489062214369</v>
      </c>
    </row>
    <row r="74" s="174" customFormat="1" ht="21.75" customHeight="1" spans="1:5">
      <c r="A74" s="110" t="s">
        <v>94</v>
      </c>
      <c r="B74" s="78">
        <v>2900</v>
      </c>
      <c r="C74" s="78">
        <f>'2025年一般公共预算支出调整表'!D159</f>
        <v>27300</v>
      </c>
      <c r="D74" s="180">
        <f t="shared" si="7"/>
        <v>24400</v>
      </c>
      <c r="E74" s="181">
        <f t="shared" si="11"/>
        <v>8.41379310344828</v>
      </c>
    </row>
    <row r="75" s="132" customFormat="1" ht="21.75" customHeight="1" spans="1:5">
      <c r="A75" s="107" t="s">
        <v>95</v>
      </c>
      <c r="B75" s="78">
        <v>8280</v>
      </c>
      <c r="C75" s="78">
        <f>'2025年一般公共预算支出调整表'!D156</f>
        <v>8327</v>
      </c>
      <c r="D75" s="180">
        <f t="shared" si="7"/>
        <v>47</v>
      </c>
      <c r="E75" s="181">
        <f t="shared" si="11"/>
        <v>0.00567632850241546</v>
      </c>
    </row>
    <row r="76" s="132" customFormat="1" ht="21.75" customHeight="1" spans="1:5">
      <c r="A76" s="107" t="s">
        <v>96</v>
      </c>
      <c r="B76" s="78"/>
      <c r="C76" s="78">
        <v>0</v>
      </c>
      <c r="D76" s="180">
        <f t="shared" si="7"/>
        <v>0</v>
      </c>
      <c r="E76" s="181"/>
    </row>
    <row r="77" s="132" customFormat="1" ht="21.75" customHeight="1" spans="1:5">
      <c r="A77" s="107" t="s">
        <v>97</v>
      </c>
      <c r="B77" s="78">
        <v>0</v>
      </c>
      <c r="C77" s="78">
        <v>0</v>
      </c>
      <c r="D77" s="180">
        <f t="shared" si="7"/>
        <v>0</v>
      </c>
      <c r="E77" s="181"/>
    </row>
    <row r="78" s="132" customFormat="1" ht="21.75" customHeight="1" spans="1:5">
      <c r="A78" s="114" t="s">
        <v>98</v>
      </c>
      <c r="B78" s="76">
        <v>0</v>
      </c>
      <c r="C78" s="76">
        <f>C70-C72</f>
        <v>0.200000000011642</v>
      </c>
      <c r="D78" s="76">
        <f>D70-D72</f>
        <v>0.19999999999709</v>
      </c>
      <c r="E78" s="181"/>
    </row>
    <row r="79" s="132" customFormat="1" spans="1:5">
      <c r="A79" s="88"/>
      <c r="B79" s="124"/>
      <c r="C79" s="124"/>
      <c r="D79" s="124"/>
      <c r="E79" s="185"/>
    </row>
    <row r="80" s="132" customFormat="1" spans="1:5">
      <c r="A80" s="88"/>
      <c r="B80" s="124"/>
      <c r="C80" s="124"/>
      <c r="D80" s="124"/>
      <c r="E80" s="185"/>
    </row>
    <row r="81" s="132" customFormat="1" spans="1:5">
      <c r="A81" s="88"/>
      <c r="B81" s="124"/>
      <c r="C81" s="124"/>
      <c r="D81" s="124"/>
      <c r="E81" s="185"/>
    </row>
    <row r="82" s="132" customFormat="1" spans="1:5">
      <c r="A82" s="88"/>
      <c r="B82" s="124"/>
      <c r="C82" s="124"/>
      <c r="D82" s="124"/>
      <c r="E82" s="185"/>
    </row>
    <row r="83" s="132" customFormat="1" spans="1:5">
      <c r="A83" s="88"/>
      <c r="B83" s="124"/>
      <c r="C83" s="124"/>
      <c r="D83" s="124"/>
      <c r="E83" s="185"/>
    </row>
    <row r="84" s="132" customFormat="1" spans="1:5">
      <c r="A84" s="88"/>
      <c r="B84" s="124"/>
      <c r="C84" s="124"/>
      <c r="D84" s="124"/>
      <c r="E84" s="185"/>
    </row>
    <row r="85" s="132" customFormat="1" spans="1:5">
      <c r="A85" s="88"/>
      <c r="B85" s="124"/>
      <c r="C85" s="124"/>
      <c r="D85" s="124"/>
      <c r="E85" s="185"/>
    </row>
  </sheetData>
  <mergeCells count="1">
    <mergeCell ref="A1:E1"/>
  </mergeCells>
  <printOptions horizontalCentered="1"/>
  <pageMargins left="0.393055555555556" right="0.393055555555556" top="0.55" bottom="0.629166666666667" header="0.511805555555556" footer="0.313888888888889"/>
  <pageSetup paperSize="9" scale="95" orientation="landscape" horizontalDpi="600" verticalDpi="600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6"/>
  <sheetViews>
    <sheetView showZeros="0" zoomScale="90" zoomScaleNormal="90" workbookViewId="0">
      <pane ySplit="4" topLeftCell="A5" activePane="bottomLeft" state="frozen"/>
      <selection/>
      <selection pane="bottomLeft" activeCell="C15" sqref="C15"/>
    </sheetView>
  </sheetViews>
  <sheetFormatPr defaultColWidth="9" defaultRowHeight="14.25" outlineLevelCol="3"/>
  <cols>
    <col min="1" max="1" width="45.5" style="132" customWidth="1"/>
    <col min="2" max="2" width="29.5" style="132" customWidth="1"/>
    <col min="3" max="3" width="23.375" style="164" customWidth="1"/>
    <col min="4" max="4" width="24.125" style="165" customWidth="1"/>
    <col min="5" max="16384" width="9" style="132"/>
  </cols>
  <sheetData>
    <row r="1" ht="30" customHeight="1" spans="1:4">
      <c r="A1" s="66" t="s">
        <v>6</v>
      </c>
      <c r="B1" s="66"/>
      <c r="C1" s="66"/>
      <c r="D1" s="66"/>
    </row>
    <row r="2" ht="21" customHeight="1" spans="1:4">
      <c r="A2" s="124"/>
      <c r="B2" s="166"/>
      <c r="C2" s="166"/>
      <c r="D2" s="90" t="s">
        <v>99</v>
      </c>
    </row>
    <row r="3" ht="24" customHeight="1" spans="1:4">
      <c r="A3" s="69" t="s">
        <v>100</v>
      </c>
      <c r="B3" s="69" t="s">
        <v>21</v>
      </c>
      <c r="C3" s="69" t="s">
        <v>22</v>
      </c>
      <c r="D3" s="69"/>
    </row>
    <row r="4" ht="24" customHeight="1" spans="1:4">
      <c r="A4" s="69"/>
      <c r="B4" s="69"/>
      <c r="C4" s="69" t="s">
        <v>101</v>
      </c>
      <c r="D4" s="73" t="s">
        <v>102</v>
      </c>
    </row>
    <row r="5" ht="21.95" customHeight="1" spans="1:4">
      <c r="A5" s="167" t="s">
        <v>103</v>
      </c>
      <c r="B5" s="168">
        <f>B6+B21</f>
        <v>63370</v>
      </c>
      <c r="C5" s="76">
        <f>C6+C21</f>
        <v>55079</v>
      </c>
      <c r="D5" s="76">
        <f>C5-B5</f>
        <v>-8291</v>
      </c>
    </row>
    <row r="6" ht="21.95" customHeight="1" spans="1:4">
      <c r="A6" s="169" t="s">
        <v>104</v>
      </c>
      <c r="B6" s="170">
        <v>26650</v>
      </c>
      <c r="C6" s="78">
        <f>SUM(C7:C20)</f>
        <v>24656</v>
      </c>
      <c r="D6" s="78">
        <f t="shared" ref="D6:D27" si="0">C6-B6</f>
        <v>-1994</v>
      </c>
    </row>
    <row r="7" ht="21.95" customHeight="1" spans="1:4">
      <c r="A7" s="169" t="s">
        <v>105</v>
      </c>
      <c r="B7" s="170">
        <v>11136</v>
      </c>
      <c r="C7" s="78">
        <v>10643</v>
      </c>
      <c r="D7" s="78">
        <f t="shared" si="0"/>
        <v>-493</v>
      </c>
    </row>
    <row r="8" ht="21.95" customHeight="1" spans="1:4">
      <c r="A8" s="169" t="s">
        <v>106</v>
      </c>
      <c r="B8" s="78">
        <v>3959</v>
      </c>
      <c r="C8" s="170">
        <v>2885</v>
      </c>
      <c r="D8" s="78">
        <f t="shared" si="0"/>
        <v>-1074</v>
      </c>
    </row>
    <row r="9" ht="21.95" customHeight="1" spans="1:4">
      <c r="A9" s="169" t="s">
        <v>107</v>
      </c>
      <c r="B9" s="170">
        <v>844</v>
      </c>
      <c r="C9" s="170">
        <v>722</v>
      </c>
      <c r="D9" s="78">
        <f t="shared" si="0"/>
        <v>-122</v>
      </c>
    </row>
    <row r="10" ht="21.95" customHeight="1" spans="1:4">
      <c r="A10" s="169" t="s">
        <v>108</v>
      </c>
      <c r="B10" s="170">
        <v>341</v>
      </c>
      <c r="C10" s="170">
        <v>785</v>
      </c>
      <c r="D10" s="78">
        <f t="shared" si="0"/>
        <v>444</v>
      </c>
    </row>
    <row r="11" ht="21.95" customHeight="1" spans="1:4">
      <c r="A11" s="169" t="s">
        <v>109</v>
      </c>
      <c r="B11" s="170">
        <v>1543</v>
      </c>
      <c r="C11" s="170">
        <v>1794</v>
      </c>
      <c r="D11" s="78">
        <f t="shared" si="0"/>
        <v>251</v>
      </c>
    </row>
    <row r="12" ht="21.95" customHeight="1" spans="1:4">
      <c r="A12" s="169" t="s">
        <v>110</v>
      </c>
      <c r="B12" s="170">
        <v>798</v>
      </c>
      <c r="C12" s="170">
        <v>1230</v>
      </c>
      <c r="D12" s="78">
        <f t="shared" si="0"/>
        <v>432</v>
      </c>
    </row>
    <row r="13" ht="21.95" customHeight="1" spans="1:4">
      <c r="A13" s="169" t="s">
        <v>111</v>
      </c>
      <c r="B13" s="170">
        <v>411</v>
      </c>
      <c r="C13" s="170">
        <v>479</v>
      </c>
      <c r="D13" s="78">
        <f t="shared" si="0"/>
        <v>68</v>
      </c>
    </row>
    <row r="14" ht="21.95" customHeight="1" spans="1:4">
      <c r="A14" s="169" t="s">
        <v>112</v>
      </c>
      <c r="B14" s="170">
        <v>1431</v>
      </c>
      <c r="C14" s="171">
        <v>748</v>
      </c>
      <c r="D14" s="78">
        <f t="shared" si="0"/>
        <v>-683</v>
      </c>
    </row>
    <row r="15" ht="21.95" customHeight="1" spans="1:4">
      <c r="A15" s="169" t="s">
        <v>113</v>
      </c>
      <c r="B15" s="170">
        <v>1023</v>
      </c>
      <c r="C15" s="170">
        <v>1109</v>
      </c>
      <c r="D15" s="78">
        <f t="shared" si="0"/>
        <v>86</v>
      </c>
    </row>
    <row r="16" ht="21.95" customHeight="1" spans="1:4">
      <c r="A16" s="169" t="s">
        <v>114</v>
      </c>
      <c r="B16" s="170">
        <v>35</v>
      </c>
      <c r="C16" s="170">
        <v>25</v>
      </c>
      <c r="D16" s="78">
        <f t="shared" si="0"/>
        <v>-10</v>
      </c>
    </row>
    <row r="17" ht="21.95" customHeight="1" spans="1:4">
      <c r="A17" s="169" t="s">
        <v>115</v>
      </c>
      <c r="B17" s="170">
        <v>386</v>
      </c>
      <c r="C17" s="170">
        <v>620</v>
      </c>
      <c r="D17" s="78">
        <f t="shared" si="0"/>
        <v>234</v>
      </c>
    </row>
    <row r="18" ht="21.95" customHeight="1" spans="1:4">
      <c r="A18" s="169" t="s">
        <v>116</v>
      </c>
      <c r="B18" s="170">
        <v>1402</v>
      </c>
      <c r="C18" s="170">
        <v>2205</v>
      </c>
      <c r="D18" s="78">
        <f t="shared" si="0"/>
        <v>803</v>
      </c>
    </row>
    <row r="19" s="132" customFormat="1" ht="21.95" customHeight="1" spans="1:4">
      <c r="A19" s="169" t="s">
        <v>117</v>
      </c>
      <c r="B19" s="170">
        <v>3341</v>
      </c>
      <c r="C19" s="170">
        <v>1410</v>
      </c>
      <c r="D19" s="78">
        <f t="shared" si="0"/>
        <v>-1931</v>
      </c>
    </row>
    <row r="20" ht="21.95" customHeight="1" spans="1:4">
      <c r="A20" s="169" t="s">
        <v>118</v>
      </c>
      <c r="B20" s="170"/>
      <c r="C20" s="170">
        <v>1</v>
      </c>
      <c r="D20" s="78">
        <f t="shared" si="0"/>
        <v>1</v>
      </c>
    </row>
    <row r="21" ht="21.95" customHeight="1" spans="1:4">
      <c r="A21" s="169" t="s">
        <v>119</v>
      </c>
      <c r="B21" s="170">
        <f>SUM(B22:B27)</f>
        <v>36720</v>
      </c>
      <c r="C21" s="170">
        <f>SUM(C22:C27)</f>
        <v>30423</v>
      </c>
      <c r="D21" s="78">
        <f t="shared" si="0"/>
        <v>-6297</v>
      </c>
    </row>
    <row r="22" ht="21.95" customHeight="1" spans="1:4">
      <c r="A22" s="169" t="s">
        <v>120</v>
      </c>
      <c r="B22" s="170">
        <v>2313</v>
      </c>
      <c r="C22" s="170">
        <v>2340</v>
      </c>
      <c r="D22" s="78">
        <f t="shared" si="0"/>
        <v>27</v>
      </c>
    </row>
    <row r="23" ht="21.95" customHeight="1" spans="1:4">
      <c r="A23" s="169" t="s">
        <v>121</v>
      </c>
      <c r="B23" s="170">
        <v>2631</v>
      </c>
      <c r="C23" s="170">
        <v>1849</v>
      </c>
      <c r="D23" s="78">
        <f t="shared" si="0"/>
        <v>-782</v>
      </c>
    </row>
    <row r="24" ht="21.95" customHeight="1" spans="1:4">
      <c r="A24" s="169" t="s">
        <v>122</v>
      </c>
      <c r="B24" s="170">
        <v>4811</v>
      </c>
      <c r="C24" s="170">
        <v>5050</v>
      </c>
      <c r="D24" s="78">
        <f t="shared" si="0"/>
        <v>239</v>
      </c>
    </row>
    <row r="25" ht="21.95" customHeight="1" spans="1:4">
      <c r="A25" s="169" t="s">
        <v>123</v>
      </c>
      <c r="B25" s="170">
        <v>75</v>
      </c>
      <c r="C25" s="170">
        <v>50</v>
      </c>
      <c r="D25" s="78">
        <f t="shared" si="0"/>
        <v>-25</v>
      </c>
    </row>
    <row r="26" ht="21.95" customHeight="1" spans="1:4">
      <c r="A26" s="169" t="s">
        <v>124</v>
      </c>
      <c r="B26" s="172">
        <v>26251</v>
      </c>
      <c r="C26" s="170">
        <v>20630</v>
      </c>
      <c r="D26" s="78">
        <f t="shared" si="0"/>
        <v>-5621</v>
      </c>
    </row>
    <row r="27" ht="21.95" customHeight="1" spans="1:4">
      <c r="A27" s="169" t="s">
        <v>125</v>
      </c>
      <c r="B27" s="170">
        <v>639</v>
      </c>
      <c r="C27" s="170">
        <v>504</v>
      </c>
      <c r="D27" s="78">
        <f t="shared" si="0"/>
        <v>-135</v>
      </c>
    </row>
    <row r="28" ht="23.25" customHeight="1" spans="1:4">
      <c r="A28" s="124"/>
      <c r="B28" s="124"/>
      <c r="C28" s="124"/>
      <c r="D28" s="173"/>
    </row>
    <row r="29" spans="1:4">
      <c r="A29" s="124"/>
      <c r="B29" s="124"/>
      <c r="C29" s="124"/>
      <c r="D29" s="173"/>
    </row>
    <row r="30" spans="1:4">
      <c r="A30" s="124"/>
      <c r="B30" s="124"/>
      <c r="C30" s="124"/>
      <c r="D30" s="173"/>
    </row>
    <row r="31" spans="1:4">
      <c r="A31" s="124"/>
      <c r="B31" s="124"/>
      <c r="C31" s="124"/>
      <c r="D31" s="173"/>
    </row>
    <row r="32" spans="1:4">
      <c r="A32" s="124"/>
      <c r="B32" s="124"/>
      <c r="C32" s="124"/>
      <c r="D32" s="173"/>
    </row>
    <row r="33" spans="1:4">
      <c r="A33" s="124"/>
      <c r="B33" s="124"/>
      <c r="C33" s="124"/>
      <c r="D33" s="173"/>
    </row>
    <row r="34" spans="1:4">
      <c r="A34" s="124"/>
      <c r="B34" s="124"/>
      <c r="C34" s="124"/>
      <c r="D34" s="173"/>
    </row>
    <row r="35" spans="1:4">
      <c r="A35" s="124"/>
      <c r="B35" s="124"/>
      <c r="C35" s="124"/>
      <c r="D35" s="173"/>
    </row>
    <row r="36" spans="1:4">
      <c r="A36" s="124"/>
      <c r="B36" s="124"/>
      <c r="C36" s="124"/>
      <c r="D36" s="173"/>
    </row>
    <row r="37" spans="1:4">
      <c r="A37" s="124"/>
      <c r="B37" s="124"/>
      <c r="C37" s="124"/>
      <c r="D37" s="173"/>
    </row>
    <row r="38" spans="1:4">
      <c r="A38" s="124"/>
      <c r="B38" s="124"/>
      <c r="C38" s="124"/>
      <c r="D38" s="173"/>
    </row>
    <row r="39" spans="1:4">
      <c r="A39" s="124"/>
      <c r="B39" s="124"/>
      <c r="C39" s="124"/>
      <c r="D39" s="173"/>
    </row>
    <row r="40" spans="1:4">
      <c r="A40" s="124"/>
      <c r="B40" s="124"/>
      <c r="C40" s="124"/>
      <c r="D40" s="173"/>
    </row>
    <row r="41" spans="1:4">
      <c r="A41" s="124"/>
      <c r="B41" s="124"/>
      <c r="C41" s="124"/>
      <c r="D41" s="173"/>
    </row>
    <row r="42" spans="1:4">
      <c r="A42" s="124"/>
      <c r="B42" s="124"/>
      <c r="C42" s="124"/>
      <c r="D42" s="173"/>
    </row>
    <row r="43" spans="1:4">
      <c r="A43" s="124"/>
      <c r="B43" s="124"/>
      <c r="C43" s="124"/>
      <c r="D43" s="173"/>
    </row>
    <row r="44" spans="1:4">
      <c r="A44" s="124"/>
      <c r="B44" s="124"/>
      <c r="C44" s="124"/>
      <c r="D44" s="173"/>
    </row>
    <row r="45" spans="1:4">
      <c r="A45" s="124"/>
      <c r="B45" s="124"/>
      <c r="C45" s="124"/>
      <c r="D45" s="173"/>
    </row>
    <row r="46" spans="1:4">
      <c r="A46" s="124"/>
      <c r="B46" s="124"/>
      <c r="C46" s="124"/>
      <c r="D46" s="173"/>
    </row>
    <row r="47" spans="1:4">
      <c r="A47" s="124"/>
      <c r="B47" s="124"/>
      <c r="C47" s="124"/>
      <c r="D47" s="173"/>
    </row>
    <row r="48" spans="1:4">
      <c r="A48" s="124"/>
      <c r="B48" s="124"/>
      <c r="C48" s="124"/>
      <c r="D48" s="173"/>
    </row>
    <row r="49" spans="1:4">
      <c r="A49" s="124"/>
      <c r="B49" s="124"/>
      <c r="C49" s="124"/>
      <c r="D49" s="173"/>
    </row>
    <row r="50" spans="1:4">
      <c r="A50" s="124"/>
      <c r="B50" s="124"/>
      <c r="C50" s="124"/>
      <c r="D50" s="173"/>
    </row>
    <row r="51" spans="1:4">
      <c r="A51" s="124"/>
      <c r="B51" s="124"/>
      <c r="C51" s="124"/>
      <c r="D51" s="173"/>
    </row>
    <row r="52" spans="1:4">
      <c r="A52" s="124"/>
      <c r="B52" s="124"/>
      <c r="C52" s="124"/>
      <c r="D52" s="173"/>
    </row>
    <row r="53" spans="1:4">
      <c r="A53" s="124"/>
      <c r="B53" s="124"/>
      <c r="C53" s="124"/>
      <c r="D53" s="173"/>
    </row>
    <row r="54" spans="1:4">
      <c r="A54" s="124"/>
      <c r="B54" s="124"/>
      <c r="C54" s="124"/>
      <c r="D54" s="173"/>
    </row>
    <row r="55" spans="1:4">
      <c r="A55" s="124"/>
      <c r="B55" s="124"/>
      <c r="C55" s="124"/>
      <c r="D55" s="173"/>
    </row>
    <row r="56" spans="1:4">
      <c r="A56" s="124"/>
      <c r="B56" s="124"/>
      <c r="C56" s="124"/>
      <c r="D56" s="173"/>
    </row>
    <row r="57" spans="1:4">
      <c r="A57" s="124"/>
      <c r="B57" s="124"/>
      <c r="C57" s="124"/>
      <c r="D57" s="173"/>
    </row>
    <row r="58" spans="1:4">
      <c r="A58" s="124"/>
      <c r="B58" s="124"/>
      <c r="C58" s="124"/>
      <c r="D58" s="173"/>
    </row>
    <row r="59" spans="1:4">
      <c r="A59" s="124"/>
      <c r="B59" s="124"/>
      <c r="C59" s="124"/>
      <c r="D59" s="173"/>
    </row>
    <row r="60" spans="1:4">
      <c r="A60" s="124"/>
      <c r="B60" s="124"/>
      <c r="C60" s="124"/>
      <c r="D60" s="173"/>
    </row>
    <row r="61" spans="1:4">
      <c r="A61" s="124"/>
      <c r="B61" s="124"/>
      <c r="C61" s="124"/>
      <c r="D61" s="173"/>
    </row>
    <row r="62" spans="1:4">
      <c r="A62" s="124"/>
      <c r="B62" s="124"/>
      <c r="C62" s="124"/>
      <c r="D62" s="173"/>
    </row>
    <row r="63" spans="1:4">
      <c r="A63" s="124"/>
      <c r="B63" s="124"/>
      <c r="C63" s="124"/>
      <c r="D63" s="173"/>
    </row>
    <row r="64" spans="1:4">
      <c r="A64" s="124"/>
      <c r="B64" s="124"/>
      <c r="C64" s="124"/>
      <c r="D64" s="173"/>
    </row>
    <row r="65" spans="1:4">
      <c r="A65" s="124"/>
      <c r="B65" s="124"/>
      <c r="C65" s="124"/>
      <c r="D65" s="173"/>
    </row>
    <row r="66" spans="1:4">
      <c r="A66" s="124"/>
      <c r="B66" s="124"/>
      <c r="C66" s="124"/>
      <c r="D66" s="173"/>
    </row>
    <row r="67" spans="1:4">
      <c r="A67" s="124"/>
      <c r="B67" s="124"/>
      <c r="C67" s="124"/>
      <c r="D67" s="173"/>
    </row>
    <row r="68" spans="1:4">
      <c r="A68" s="124"/>
      <c r="B68" s="124"/>
      <c r="C68" s="124"/>
      <c r="D68" s="173"/>
    </row>
    <row r="69" spans="1:4">
      <c r="A69" s="124"/>
      <c r="B69" s="124"/>
      <c r="C69" s="124"/>
      <c r="D69" s="173"/>
    </row>
    <row r="70" spans="1:4">
      <c r="A70" s="124"/>
      <c r="B70" s="124"/>
      <c r="C70" s="124"/>
      <c r="D70" s="173"/>
    </row>
    <row r="71" spans="1:4">
      <c r="A71" s="124"/>
      <c r="B71" s="124"/>
      <c r="C71" s="124"/>
      <c r="D71" s="173"/>
    </row>
    <row r="72" spans="1:4">
      <c r="A72" s="124"/>
      <c r="B72" s="124"/>
      <c r="C72" s="124"/>
      <c r="D72" s="173"/>
    </row>
    <row r="73" spans="1:4">
      <c r="A73" s="124"/>
      <c r="B73" s="124"/>
      <c r="C73" s="124"/>
      <c r="D73" s="173"/>
    </row>
    <row r="74" spans="1:4">
      <c r="A74" s="124"/>
      <c r="B74" s="124"/>
      <c r="C74" s="124"/>
      <c r="D74" s="173"/>
    </row>
    <row r="75" spans="1:4">
      <c r="A75" s="124"/>
      <c r="B75" s="124"/>
      <c r="C75" s="124"/>
      <c r="D75" s="173"/>
    </row>
    <row r="76" spans="1:4">
      <c r="A76" s="124"/>
      <c r="B76" s="124"/>
      <c r="C76" s="124"/>
      <c r="D76" s="173"/>
    </row>
    <row r="77" spans="1:4">
      <c r="A77" s="124"/>
      <c r="B77" s="124"/>
      <c r="C77" s="124"/>
      <c r="D77" s="173"/>
    </row>
    <row r="78" spans="1:4">
      <c r="A78" s="124"/>
      <c r="B78" s="124"/>
      <c r="C78" s="124"/>
      <c r="D78" s="173"/>
    </row>
    <row r="79" spans="1:4">
      <c r="A79" s="124"/>
      <c r="B79" s="124"/>
      <c r="C79" s="124"/>
      <c r="D79" s="173"/>
    </row>
    <row r="80" spans="1:4">
      <c r="A80" s="124"/>
      <c r="B80" s="124"/>
      <c r="C80" s="124"/>
      <c r="D80" s="173"/>
    </row>
    <row r="81" spans="1:4">
      <c r="A81" s="124"/>
      <c r="B81" s="124"/>
      <c r="C81" s="124"/>
      <c r="D81" s="173"/>
    </row>
    <row r="82" spans="1:4">
      <c r="A82" s="124"/>
      <c r="B82" s="124"/>
      <c r="C82" s="124"/>
      <c r="D82" s="173"/>
    </row>
    <row r="83" spans="1:4">
      <c r="A83" s="124"/>
      <c r="B83" s="124"/>
      <c r="C83" s="124"/>
      <c r="D83" s="173"/>
    </row>
    <row r="84" spans="1:4">
      <c r="A84" s="124"/>
      <c r="B84" s="124"/>
      <c r="C84" s="124"/>
      <c r="D84" s="173"/>
    </row>
    <row r="85" spans="1:4">
      <c r="A85" s="124"/>
      <c r="B85" s="124"/>
      <c r="C85" s="124"/>
      <c r="D85" s="173"/>
    </row>
    <row r="86" spans="1:4">
      <c r="A86" s="124"/>
      <c r="B86" s="124"/>
      <c r="C86" s="124"/>
      <c r="D86" s="173"/>
    </row>
    <row r="87" spans="1:4">
      <c r="A87" s="124"/>
      <c r="B87" s="124"/>
      <c r="C87" s="124"/>
      <c r="D87" s="173"/>
    </row>
    <row r="88" spans="1:4">
      <c r="A88" s="124"/>
      <c r="B88" s="124"/>
      <c r="C88" s="124"/>
      <c r="D88" s="173"/>
    </row>
    <row r="89" spans="1:4">
      <c r="A89" s="124"/>
      <c r="B89" s="124"/>
      <c r="C89" s="124"/>
      <c r="D89" s="173"/>
    </row>
    <row r="90" spans="1:4">
      <c r="A90" s="124"/>
      <c r="B90" s="124"/>
      <c r="C90" s="124"/>
      <c r="D90" s="173"/>
    </row>
    <row r="91" spans="1:4">
      <c r="A91" s="124"/>
      <c r="B91" s="124"/>
      <c r="C91" s="124"/>
      <c r="D91" s="173"/>
    </row>
    <row r="92" spans="1:4">
      <c r="A92" s="124"/>
      <c r="B92" s="124"/>
      <c r="C92" s="124"/>
      <c r="D92" s="173"/>
    </row>
    <row r="93" spans="1:4">
      <c r="A93" s="124"/>
      <c r="B93" s="124"/>
      <c r="C93" s="124"/>
      <c r="D93" s="173"/>
    </row>
    <row r="94" spans="1:4">
      <c r="A94" s="124"/>
      <c r="B94" s="124"/>
      <c r="C94" s="124"/>
      <c r="D94" s="173"/>
    </row>
    <row r="95" spans="1:4">
      <c r="A95" s="124"/>
      <c r="B95" s="124"/>
      <c r="C95" s="124"/>
      <c r="D95" s="173"/>
    </row>
    <row r="96" spans="1:4">
      <c r="A96" s="124"/>
      <c r="B96" s="124"/>
      <c r="C96" s="124"/>
      <c r="D96" s="173"/>
    </row>
    <row r="97" spans="1:4">
      <c r="A97" s="124"/>
      <c r="B97" s="124"/>
      <c r="C97" s="124"/>
      <c r="D97" s="173"/>
    </row>
    <row r="98" spans="1:4">
      <c r="A98" s="124"/>
      <c r="B98" s="124"/>
      <c r="C98" s="124"/>
      <c r="D98" s="173"/>
    </row>
    <row r="99" spans="1:4">
      <c r="A99" s="124"/>
      <c r="B99" s="124"/>
      <c r="C99" s="124"/>
      <c r="D99" s="173"/>
    </row>
    <row r="100" spans="1:4">
      <c r="A100" s="124"/>
      <c r="B100" s="124"/>
      <c r="C100" s="124"/>
      <c r="D100" s="173"/>
    </row>
    <row r="101" spans="1:4">
      <c r="A101" s="124"/>
      <c r="B101" s="124"/>
      <c r="C101" s="124"/>
      <c r="D101" s="173"/>
    </row>
    <row r="102" spans="1:4">
      <c r="A102" s="124"/>
      <c r="B102" s="124"/>
      <c r="C102" s="124"/>
      <c r="D102" s="173"/>
    </row>
    <row r="103" spans="1:4">
      <c r="A103" s="124"/>
      <c r="B103" s="124"/>
      <c r="C103" s="124"/>
      <c r="D103" s="173"/>
    </row>
    <row r="104" spans="1:4">
      <c r="A104" s="124"/>
      <c r="B104" s="124"/>
      <c r="C104" s="124"/>
      <c r="D104" s="173"/>
    </row>
    <row r="105" spans="1:4">
      <c r="A105" s="124"/>
      <c r="B105" s="124"/>
      <c r="C105" s="124"/>
      <c r="D105" s="173"/>
    </row>
    <row r="106" spans="1:4">
      <c r="A106" s="124"/>
      <c r="B106" s="124"/>
      <c r="C106" s="124"/>
      <c r="D106" s="173"/>
    </row>
    <row r="107" spans="1:4">
      <c r="A107" s="124"/>
      <c r="B107" s="124"/>
      <c r="C107" s="124"/>
      <c r="D107" s="173"/>
    </row>
    <row r="108" spans="1:4">
      <c r="A108" s="124"/>
      <c r="B108" s="124"/>
      <c r="C108" s="124"/>
      <c r="D108" s="173"/>
    </row>
    <row r="109" spans="1:4">
      <c r="A109" s="124"/>
      <c r="B109" s="124"/>
      <c r="C109" s="124"/>
      <c r="D109" s="173"/>
    </row>
    <row r="110" spans="1:4">
      <c r="A110" s="124"/>
      <c r="B110" s="124"/>
      <c r="C110" s="124"/>
      <c r="D110" s="173"/>
    </row>
    <row r="111" spans="1:4">
      <c r="A111" s="124"/>
      <c r="B111" s="124"/>
      <c r="C111" s="124"/>
      <c r="D111" s="173"/>
    </row>
    <row r="112" spans="1:4">
      <c r="A112" s="124"/>
      <c r="B112" s="124"/>
      <c r="C112" s="124"/>
      <c r="D112" s="173"/>
    </row>
    <row r="113" spans="1:4">
      <c r="A113" s="124"/>
      <c r="B113" s="124"/>
      <c r="C113" s="124"/>
      <c r="D113" s="173"/>
    </row>
    <row r="114" spans="1:4">
      <c r="A114" s="124"/>
      <c r="B114" s="124"/>
      <c r="C114" s="124"/>
      <c r="D114" s="173"/>
    </row>
    <row r="115" spans="1:4">
      <c r="A115" s="124"/>
      <c r="B115" s="124"/>
      <c r="C115" s="124"/>
      <c r="D115" s="173"/>
    </row>
    <row r="116" spans="1:4">
      <c r="A116" s="124"/>
      <c r="B116" s="124"/>
      <c r="C116" s="124"/>
      <c r="D116" s="173"/>
    </row>
    <row r="117" spans="1:4">
      <c r="A117" s="124"/>
      <c r="B117" s="124"/>
      <c r="C117" s="124"/>
      <c r="D117" s="173"/>
    </row>
    <row r="118" spans="1:4">
      <c r="A118" s="124"/>
      <c r="B118" s="124"/>
      <c r="C118" s="124"/>
      <c r="D118" s="173"/>
    </row>
    <row r="119" spans="1:4">
      <c r="A119" s="124"/>
      <c r="B119" s="124"/>
      <c r="C119" s="124"/>
      <c r="D119" s="173"/>
    </row>
    <row r="120" spans="1:4">
      <c r="A120" s="124"/>
      <c r="B120" s="124"/>
      <c r="C120" s="124"/>
      <c r="D120" s="173"/>
    </row>
    <row r="121" spans="1:4">
      <c r="A121" s="124"/>
      <c r="B121" s="124"/>
      <c r="C121" s="124"/>
      <c r="D121" s="173"/>
    </row>
    <row r="122" spans="1:4">
      <c r="A122" s="124"/>
      <c r="B122" s="124"/>
      <c r="C122" s="124"/>
      <c r="D122" s="173"/>
    </row>
    <row r="123" spans="1:4">
      <c r="A123" s="124"/>
      <c r="B123" s="124"/>
      <c r="C123" s="124"/>
      <c r="D123" s="173"/>
    </row>
    <row r="124" spans="1:4">
      <c r="A124" s="124"/>
      <c r="B124" s="124"/>
      <c r="C124" s="124"/>
      <c r="D124" s="173"/>
    </row>
    <row r="125" spans="1:4">
      <c r="A125" s="124"/>
      <c r="B125" s="124"/>
      <c r="C125" s="124"/>
      <c r="D125" s="173"/>
    </row>
    <row r="126" spans="1:4">
      <c r="A126" s="124"/>
      <c r="B126" s="124"/>
      <c r="C126" s="124"/>
      <c r="D126" s="173"/>
    </row>
    <row r="127" spans="1:4">
      <c r="A127" s="124"/>
      <c r="B127" s="124"/>
      <c r="C127" s="124"/>
      <c r="D127" s="173"/>
    </row>
    <row r="128" spans="1:4">
      <c r="A128" s="124"/>
      <c r="B128" s="124"/>
      <c r="C128" s="124"/>
      <c r="D128" s="173"/>
    </row>
    <row r="129" spans="1:4">
      <c r="A129" s="124"/>
      <c r="B129" s="124"/>
      <c r="C129" s="124"/>
      <c r="D129" s="173"/>
    </row>
    <row r="130" spans="1:4">
      <c r="A130" s="124"/>
      <c r="B130" s="124"/>
      <c r="C130" s="124"/>
      <c r="D130" s="173"/>
    </row>
    <row r="131" spans="1:4">
      <c r="A131" s="124"/>
      <c r="B131" s="124"/>
      <c r="C131" s="124"/>
      <c r="D131" s="173"/>
    </row>
    <row r="132" spans="1:4">
      <c r="A132" s="124"/>
      <c r="B132" s="124"/>
      <c r="C132" s="124"/>
      <c r="D132" s="173"/>
    </row>
    <row r="133" spans="1:4">
      <c r="A133" s="124"/>
      <c r="B133" s="124"/>
      <c r="C133" s="124"/>
      <c r="D133" s="173"/>
    </row>
    <row r="134" spans="1:4">
      <c r="A134" s="124"/>
      <c r="B134" s="124"/>
      <c r="C134" s="124"/>
      <c r="D134" s="173"/>
    </row>
    <row r="135" spans="1:4">
      <c r="A135" s="124"/>
      <c r="B135" s="124"/>
      <c r="C135" s="124"/>
      <c r="D135" s="173"/>
    </row>
    <row r="136" spans="1:4">
      <c r="A136" s="124"/>
      <c r="B136" s="124"/>
      <c r="C136" s="124"/>
      <c r="D136" s="173"/>
    </row>
    <row r="137" spans="1:4">
      <c r="A137" s="124"/>
      <c r="B137" s="124"/>
      <c r="C137" s="124"/>
      <c r="D137" s="173"/>
    </row>
    <row r="138" spans="1:4">
      <c r="A138" s="124"/>
      <c r="B138" s="124"/>
      <c r="C138" s="124"/>
      <c r="D138" s="173"/>
    </row>
    <row r="139" spans="1:4">
      <c r="A139" s="124"/>
      <c r="B139" s="124"/>
      <c r="C139" s="124"/>
      <c r="D139" s="173"/>
    </row>
    <row r="140" spans="1:4">
      <c r="A140" s="124"/>
      <c r="B140" s="124"/>
      <c r="C140" s="124"/>
      <c r="D140" s="173"/>
    </row>
    <row r="141" spans="1:4">
      <c r="A141" s="124"/>
      <c r="B141" s="124"/>
      <c r="C141" s="124"/>
      <c r="D141" s="173"/>
    </row>
    <row r="142" spans="1:4">
      <c r="A142" s="124"/>
      <c r="B142" s="124"/>
      <c r="C142" s="124"/>
      <c r="D142" s="173"/>
    </row>
    <row r="143" spans="1:4">
      <c r="A143" s="124"/>
      <c r="B143" s="124"/>
      <c r="C143" s="124"/>
      <c r="D143" s="173"/>
    </row>
    <row r="144" spans="1:4">
      <c r="A144" s="124"/>
      <c r="B144" s="124"/>
      <c r="C144" s="124"/>
      <c r="D144" s="173"/>
    </row>
    <row r="145" spans="1:4">
      <c r="A145" s="124"/>
      <c r="B145" s="124"/>
      <c r="C145" s="124"/>
      <c r="D145" s="173"/>
    </row>
    <row r="146" spans="1:4">
      <c r="A146" s="124"/>
      <c r="B146" s="124"/>
      <c r="C146" s="124"/>
      <c r="D146" s="173"/>
    </row>
    <row r="147" spans="1:4">
      <c r="A147" s="124"/>
      <c r="B147" s="124"/>
      <c r="C147" s="124"/>
      <c r="D147" s="173"/>
    </row>
    <row r="148" spans="1:4">
      <c r="A148" s="124"/>
      <c r="B148" s="124"/>
      <c r="C148" s="124"/>
      <c r="D148" s="173"/>
    </row>
    <row r="149" spans="1:4">
      <c r="A149" s="124"/>
      <c r="B149" s="124"/>
      <c r="C149" s="124"/>
      <c r="D149" s="173"/>
    </row>
    <row r="150" spans="1:4">
      <c r="A150" s="124"/>
      <c r="B150" s="124"/>
      <c r="C150" s="124"/>
      <c r="D150" s="173"/>
    </row>
    <row r="151" spans="1:4">
      <c r="A151" s="124"/>
      <c r="B151" s="124"/>
      <c r="C151" s="124"/>
      <c r="D151" s="173"/>
    </row>
    <row r="152" spans="1:4">
      <c r="A152" s="124"/>
      <c r="B152" s="124"/>
      <c r="C152" s="124"/>
      <c r="D152" s="173"/>
    </row>
    <row r="153" spans="1:4">
      <c r="A153" s="124"/>
      <c r="B153" s="124"/>
      <c r="C153" s="124"/>
      <c r="D153" s="173"/>
    </row>
    <row r="154" spans="1:4">
      <c r="A154" s="124"/>
      <c r="B154" s="124"/>
      <c r="C154" s="124"/>
      <c r="D154" s="173"/>
    </row>
    <row r="155" spans="1:4">
      <c r="A155" s="124"/>
      <c r="B155" s="124"/>
      <c r="C155" s="124"/>
      <c r="D155" s="173"/>
    </row>
    <row r="156" spans="1:4">
      <c r="A156" s="124"/>
      <c r="B156" s="124"/>
      <c r="C156" s="124"/>
      <c r="D156" s="173"/>
    </row>
    <row r="157" spans="1:4">
      <c r="A157" s="124"/>
      <c r="B157" s="124"/>
      <c r="C157" s="124"/>
      <c r="D157" s="173"/>
    </row>
    <row r="158" spans="1:4">
      <c r="A158" s="124"/>
      <c r="B158" s="124"/>
      <c r="C158" s="124"/>
      <c r="D158" s="173"/>
    </row>
    <row r="159" spans="1:4">
      <c r="A159" s="124"/>
      <c r="B159" s="124"/>
      <c r="C159" s="124"/>
      <c r="D159" s="173"/>
    </row>
    <row r="160" spans="1:4">
      <c r="A160" s="124"/>
      <c r="B160" s="124"/>
      <c r="C160" s="124"/>
      <c r="D160" s="173"/>
    </row>
    <row r="161" spans="1:4">
      <c r="A161" s="124"/>
      <c r="B161" s="124"/>
      <c r="C161" s="124"/>
      <c r="D161" s="173"/>
    </row>
    <row r="162" spans="1:4">
      <c r="A162" s="124"/>
      <c r="B162" s="124"/>
      <c r="C162" s="124"/>
      <c r="D162" s="173"/>
    </row>
    <row r="163" spans="1:4">
      <c r="A163" s="124"/>
      <c r="B163" s="124"/>
      <c r="C163" s="124"/>
      <c r="D163" s="173"/>
    </row>
    <row r="164" spans="1:4">
      <c r="A164" s="124"/>
      <c r="B164" s="124"/>
      <c r="C164" s="124"/>
      <c r="D164" s="173"/>
    </row>
    <row r="165" spans="1:4">
      <c r="A165" s="124"/>
      <c r="B165" s="124"/>
      <c r="C165" s="124"/>
      <c r="D165" s="173"/>
    </row>
    <row r="166" spans="1:4">
      <c r="A166" s="124"/>
      <c r="B166" s="124"/>
      <c r="C166" s="124"/>
      <c r="D166" s="173"/>
    </row>
    <row r="167" spans="1:4">
      <c r="A167" s="124"/>
      <c r="B167" s="124"/>
      <c r="C167" s="124"/>
      <c r="D167" s="173"/>
    </row>
    <row r="168" spans="1:4">
      <c r="A168" s="124"/>
      <c r="B168" s="124"/>
      <c r="C168" s="124"/>
      <c r="D168" s="173"/>
    </row>
    <row r="169" spans="1:4">
      <c r="A169" s="124"/>
      <c r="B169" s="124"/>
      <c r="C169" s="124"/>
      <c r="D169" s="173"/>
    </row>
    <row r="170" spans="1:4">
      <c r="A170" s="124"/>
      <c r="B170" s="124"/>
      <c r="C170" s="124"/>
      <c r="D170" s="173"/>
    </row>
    <row r="171" spans="1:4">
      <c r="A171" s="124"/>
      <c r="B171" s="124"/>
      <c r="C171" s="124"/>
      <c r="D171" s="173"/>
    </row>
    <row r="172" spans="1:4">
      <c r="A172" s="124"/>
      <c r="B172" s="124"/>
      <c r="C172" s="124"/>
      <c r="D172" s="173"/>
    </row>
    <row r="173" spans="1:4">
      <c r="A173" s="124"/>
      <c r="B173" s="124"/>
      <c r="C173" s="124"/>
      <c r="D173" s="173"/>
    </row>
    <row r="174" spans="1:4">
      <c r="A174" s="124"/>
      <c r="B174" s="124"/>
      <c r="C174" s="124"/>
      <c r="D174" s="173"/>
    </row>
    <row r="175" spans="1:4">
      <c r="A175" s="124"/>
      <c r="B175" s="124"/>
      <c r="C175" s="124"/>
      <c r="D175" s="173"/>
    </row>
    <row r="176" spans="1:4">
      <c r="A176" s="124"/>
      <c r="B176" s="124"/>
      <c r="C176" s="124"/>
      <c r="D176" s="173"/>
    </row>
    <row r="177" spans="1:4">
      <c r="A177" s="124"/>
      <c r="B177" s="124"/>
      <c r="C177" s="124"/>
      <c r="D177" s="173"/>
    </row>
    <row r="178" spans="1:4">
      <c r="A178" s="124"/>
      <c r="B178" s="124"/>
      <c r="C178" s="124"/>
      <c r="D178" s="173"/>
    </row>
    <row r="179" spans="1:4">
      <c r="A179" s="124"/>
      <c r="B179" s="124"/>
      <c r="C179" s="124"/>
      <c r="D179" s="173"/>
    </row>
    <row r="180" spans="1:4">
      <c r="A180" s="124"/>
      <c r="B180" s="124"/>
      <c r="C180" s="124"/>
      <c r="D180" s="173"/>
    </row>
    <row r="181" spans="1:4">
      <c r="A181" s="124"/>
      <c r="B181" s="124"/>
      <c r="C181" s="124"/>
      <c r="D181" s="173"/>
    </row>
    <row r="182" spans="1:4">
      <c r="A182" s="124"/>
      <c r="B182" s="124"/>
      <c r="C182" s="124"/>
      <c r="D182" s="173"/>
    </row>
    <row r="183" spans="1:4">
      <c r="A183" s="124"/>
      <c r="B183" s="124"/>
      <c r="C183" s="124"/>
      <c r="D183" s="173"/>
    </row>
    <row r="184" spans="1:4">
      <c r="A184" s="124"/>
      <c r="B184" s="124"/>
      <c r="C184" s="124"/>
      <c r="D184" s="173"/>
    </row>
    <row r="185" hidden="1" spans="1:4">
      <c r="A185" s="124"/>
      <c r="B185" s="124"/>
      <c r="C185" s="124"/>
      <c r="D185" s="173"/>
    </row>
    <row r="186" hidden="1" spans="1:4">
      <c r="A186" s="124"/>
      <c r="B186" s="124"/>
      <c r="C186" s="124"/>
      <c r="D186" s="173"/>
    </row>
    <row r="187" hidden="1" spans="1:4">
      <c r="A187" s="124"/>
      <c r="B187" s="124"/>
      <c r="C187" s="124"/>
      <c r="D187" s="173"/>
    </row>
    <row r="188" spans="1:4">
      <c r="A188" s="124"/>
      <c r="B188" s="124"/>
      <c r="C188" s="124"/>
      <c r="D188" s="173"/>
    </row>
    <row r="189" spans="1:4">
      <c r="A189" s="124"/>
      <c r="B189" s="124"/>
      <c r="C189" s="124"/>
      <c r="D189" s="173"/>
    </row>
    <row r="190" spans="1:4">
      <c r="A190" s="124"/>
      <c r="B190" s="124"/>
      <c r="C190" s="124"/>
      <c r="D190" s="173"/>
    </row>
    <row r="191" spans="1:4">
      <c r="A191" s="124"/>
      <c r="B191" s="124"/>
      <c r="C191" s="124"/>
      <c r="D191" s="173"/>
    </row>
    <row r="192" spans="1:4">
      <c r="A192" s="124"/>
      <c r="B192" s="124"/>
      <c r="C192" s="124"/>
      <c r="D192" s="173"/>
    </row>
    <row r="193" spans="1:4">
      <c r="A193" s="124"/>
      <c r="B193" s="124"/>
      <c r="C193" s="124"/>
      <c r="D193" s="173"/>
    </row>
    <row r="194" spans="1:4">
      <c r="A194" s="124"/>
      <c r="B194" s="124"/>
      <c r="C194" s="124"/>
      <c r="D194" s="173"/>
    </row>
    <row r="195" spans="1:4">
      <c r="A195" s="124"/>
      <c r="B195" s="124"/>
      <c r="C195" s="124"/>
      <c r="D195" s="173"/>
    </row>
    <row r="196" spans="1:4">
      <c r="A196" s="124"/>
      <c r="B196" s="124"/>
      <c r="C196" s="124"/>
      <c r="D196" s="173"/>
    </row>
    <row r="197" spans="1:4">
      <c r="A197" s="124"/>
      <c r="B197" s="124"/>
      <c r="C197" s="124"/>
      <c r="D197" s="173"/>
    </row>
    <row r="198" spans="1:4">
      <c r="A198" s="124"/>
      <c r="B198" s="124"/>
      <c r="C198" s="124"/>
      <c r="D198" s="173"/>
    </row>
    <row r="199" spans="1:4">
      <c r="A199" s="124"/>
      <c r="B199" s="124"/>
      <c r="C199" s="124"/>
      <c r="D199" s="173"/>
    </row>
    <row r="200" spans="1:4">
      <c r="A200" s="124"/>
      <c r="B200" s="124"/>
      <c r="C200" s="124"/>
      <c r="D200" s="173"/>
    </row>
    <row r="201" spans="1:4">
      <c r="A201" s="124"/>
      <c r="B201" s="124"/>
      <c r="C201" s="124"/>
      <c r="D201" s="173"/>
    </row>
    <row r="202" spans="1:4">
      <c r="A202" s="124"/>
      <c r="B202" s="124"/>
      <c r="C202" s="124"/>
      <c r="D202" s="173"/>
    </row>
    <row r="203" hidden="1" spans="1:4">
      <c r="A203" s="124"/>
      <c r="B203" s="124"/>
      <c r="C203" s="124"/>
      <c r="D203" s="173"/>
    </row>
    <row r="204" hidden="1" spans="1:4">
      <c r="A204" s="124"/>
      <c r="B204" s="124"/>
      <c r="C204" s="124"/>
      <c r="D204" s="173"/>
    </row>
    <row r="205" hidden="1" spans="1:4">
      <c r="A205" s="124"/>
      <c r="B205" s="124"/>
      <c r="C205" s="124"/>
      <c r="D205" s="173"/>
    </row>
    <row r="206" spans="1:4">
      <c r="A206" s="124"/>
      <c r="B206" s="124"/>
      <c r="C206" s="124"/>
      <c r="D206" s="173"/>
    </row>
    <row r="207" spans="1:4">
      <c r="A207" s="124"/>
      <c r="B207" s="124"/>
      <c r="C207" s="124"/>
      <c r="D207" s="173"/>
    </row>
    <row r="208" spans="1:4">
      <c r="A208" s="124"/>
      <c r="B208" s="124"/>
      <c r="C208" s="124"/>
      <c r="D208" s="173"/>
    </row>
    <row r="209" spans="1:4">
      <c r="A209" s="124"/>
      <c r="B209" s="124"/>
      <c r="C209" s="124"/>
      <c r="D209" s="173"/>
    </row>
    <row r="210" spans="1:4">
      <c r="A210" s="124"/>
      <c r="B210" s="124"/>
      <c r="C210" s="124"/>
      <c r="D210" s="173"/>
    </row>
    <row r="211" spans="1:4">
      <c r="A211" s="124"/>
      <c r="B211" s="124"/>
      <c r="C211" s="124"/>
      <c r="D211" s="173"/>
    </row>
    <row r="212" spans="1:4">
      <c r="A212" s="124"/>
      <c r="B212" s="124"/>
      <c r="C212" s="124"/>
      <c r="D212" s="173"/>
    </row>
    <row r="213" spans="1:4">
      <c r="A213" s="124"/>
      <c r="B213" s="124"/>
      <c r="C213" s="124"/>
      <c r="D213" s="173"/>
    </row>
    <row r="214" spans="1:4">
      <c r="A214" s="124"/>
      <c r="B214" s="124"/>
      <c r="C214" s="124"/>
      <c r="D214" s="173"/>
    </row>
    <row r="215" spans="1:4">
      <c r="A215" s="124"/>
      <c r="B215" s="124"/>
      <c r="C215" s="124"/>
      <c r="D215" s="173"/>
    </row>
    <row r="216" spans="1:4">
      <c r="A216" s="124"/>
      <c r="B216" s="124"/>
      <c r="C216" s="124"/>
      <c r="D216" s="173"/>
    </row>
    <row r="217" spans="1:4">
      <c r="A217" s="124"/>
      <c r="B217" s="124"/>
      <c r="C217" s="124"/>
      <c r="D217" s="173"/>
    </row>
    <row r="218" spans="1:4">
      <c r="A218" s="124"/>
      <c r="B218" s="124"/>
      <c r="C218" s="124"/>
      <c r="D218" s="173"/>
    </row>
    <row r="219" spans="1:4">
      <c r="A219" s="124"/>
      <c r="B219" s="124"/>
      <c r="C219" s="124"/>
      <c r="D219" s="173"/>
    </row>
    <row r="220" spans="1:4">
      <c r="A220" s="124"/>
      <c r="B220" s="124"/>
      <c r="C220" s="124"/>
      <c r="D220" s="173"/>
    </row>
    <row r="221" spans="1:4">
      <c r="A221" s="124"/>
      <c r="B221" s="124"/>
      <c r="C221" s="124"/>
      <c r="D221" s="173"/>
    </row>
    <row r="222" spans="1:4">
      <c r="A222" s="124"/>
      <c r="B222" s="124"/>
      <c r="C222" s="124"/>
      <c r="D222" s="173"/>
    </row>
    <row r="223" spans="1:4">
      <c r="A223" s="124"/>
      <c r="B223" s="124"/>
      <c r="C223" s="124"/>
      <c r="D223" s="173"/>
    </row>
    <row r="224" spans="1:4">
      <c r="A224" s="124"/>
      <c r="B224" s="124"/>
      <c r="C224" s="124"/>
      <c r="D224" s="173"/>
    </row>
    <row r="225" spans="1:4">
      <c r="A225" s="124"/>
      <c r="B225" s="124"/>
      <c r="C225" s="124"/>
      <c r="D225" s="173"/>
    </row>
    <row r="226" spans="1:4">
      <c r="A226" s="124"/>
      <c r="B226" s="124"/>
      <c r="C226" s="124"/>
      <c r="D226" s="173"/>
    </row>
    <row r="227" spans="1:4">
      <c r="A227" s="124"/>
      <c r="B227" s="124"/>
      <c r="C227" s="124"/>
      <c r="D227" s="173"/>
    </row>
    <row r="228" spans="1:4">
      <c r="A228" s="124"/>
      <c r="B228" s="124"/>
      <c r="C228" s="124"/>
      <c r="D228" s="173"/>
    </row>
    <row r="229" spans="1:4">
      <c r="A229" s="124"/>
      <c r="B229" s="124"/>
      <c r="C229" s="124"/>
      <c r="D229" s="173"/>
    </row>
    <row r="230" spans="1:4">
      <c r="A230" s="124"/>
      <c r="B230" s="124"/>
      <c r="C230" s="124"/>
      <c r="D230" s="173"/>
    </row>
    <row r="231" spans="1:4">
      <c r="A231" s="124"/>
      <c r="B231" s="124"/>
      <c r="C231" s="124"/>
      <c r="D231" s="173"/>
    </row>
    <row r="232" spans="1:4">
      <c r="A232" s="124"/>
      <c r="B232" s="124"/>
      <c r="C232" s="124"/>
      <c r="D232" s="173"/>
    </row>
    <row r="233" hidden="1" spans="1:4">
      <c r="A233" s="124"/>
      <c r="B233" s="124"/>
      <c r="C233" s="124"/>
      <c r="D233" s="173"/>
    </row>
    <row r="234" hidden="1" spans="1:4">
      <c r="A234" s="124"/>
      <c r="B234" s="124"/>
      <c r="C234" s="124"/>
      <c r="D234" s="173"/>
    </row>
    <row r="235" hidden="1" spans="1:4">
      <c r="A235" s="124"/>
      <c r="B235" s="124"/>
      <c r="C235" s="124"/>
      <c r="D235" s="173"/>
    </row>
    <row r="236" spans="1:4">
      <c r="A236" s="124"/>
      <c r="B236" s="124"/>
      <c r="C236" s="124"/>
      <c r="D236" s="173"/>
    </row>
    <row r="237" spans="1:4">
      <c r="A237" s="124"/>
      <c r="B237" s="124"/>
      <c r="C237" s="124"/>
      <c r="D237" s="173"/>
    </row>
    <row r="238" spans="1:4">
      <c r="A238" s="124"/>
      <c r="B238" s="124"/>
      <c r="C238" s="124"/>
      <c r="D238" s="173"/>
    </row>
    <row r="239" spans="1:4">
      <c r="A239" s="124"/>
      <c r="B239" s="124"/>
      <c r="C239" s="124"/>
      <c r="D239" s="173"/>
    </row>
    <row r="240" spans="1:4">
      <c r="A240" s="124"/>
      <c r="B240" s="124"/>
      <c r="C240" s="124"/>
      <c r="D240" s="173"/>
    </row>
    <row r="241" spans="1:4">
      <c r="A241" s="124"/>
      <c r="B241" s="124"/>
      <c r="C241" s="124"/>
      <c r="D241" s="173"/>
    </row>
    <row r="242" spans="1:4">
      <c r="A242" s="124"/>
      <c r="B242" s="124"/>
      <c r="C242" s="124"/>
      <c r="D242" s="173"/>
    </row>
    <row r="243" spans="1:4">
      <c r="A243" s="124"/>
      <c r="B243" s="124"/>
      <c r="C243" s="124"/>
      <c r="D243" s="173"/>
    </row>
    <row r="244" spans="1:4">
      <c r="A244" s="124"/>
      <c r="B244" s="124"/>
      <c r="C244" s="124"/>
      <c r="D244" s="173"/>
    </row>
    <row r="245" spans="1:4">
      <c r="A245" s="124"/>
      <c r="B245" s="124"/>
      <c r="C245" s="124"/>
      <c r="D245" s="173"/>
    </row>
    <row r="246" spans="1:4">
      <c r="A246" s="124"/>
      <c r="B246" s="124"/>
      <c r="C246" s="124"/>
      <c r="D246" s="173"/>
    </row>
    <row r="247" spans="1:4">
      <c r="A247" s="124"/>
      <c r="B247" s="124"/>
      <c r="C247" s="124"/>
      <c r="D247" s="173"/>
    </row>
    <row r="248" spans="1:4">
      <c r="A248" s="124"/>
      <c r="B248" s="124"/>
      <c r="C248" s="124"/>
      <c r="D248" s="173"/>
    </row>
    <row r="249" spans="1:4">
      <c r="A249" s="124"/>
      <c r="B249" s="124"/>
      <c r="C249" s="124"/>
      <c r="D249" s="173"/>
    </row>
    <row r="250" spans="1:4">
      <c r="A250" s="124"/>
      <c r="B250" s="124"/>
      <c r="C250" s="124"/>
      <c r="D250" s="173"/>
    </row>
    <row r="251" hidden="1" spans="1:4">
      <c r="A251" s="124"/>
      <c r="B251" s="124"/>
      <c r="C251" s="124"/>
      <c r="D251" s="173"/>
    </row>
    <row r="252" hidden="1" spans="1:4">
      <c r="A252" s="124"/>
      <c r="B252" s="124"/>
      <c r="C252" s="124"/>
      <c r="D252" s="173"/>
    </row>
    <row r="253" hidden="1" spans="1:4">
      <c r="A253" s="124"/>
      <c r="B253" s="124"/>
      <c r="C253" s="124"/>
      <c r="D253" s="173"/>
    </row>
    <row r="254" spans="1:4">
      <c r="A254" s="124"/>
      <c r="B254" s="124"/>
      <c r="C254" s="124"/>
      <c r="D254" s="173"/>
    </row>
    <row r="255" spans="1:4">
      <c r="A255" s="124"/>
      <c r="B255" s="124"/>
      <c r="C255" s="124"/>
      <c r="D255" s="173"/>
    </row>
    <row r="256" spans="1:4">
      <c r="A256" s="124"/>
      <c r="B256" s="124"/>
      <c r="C256" s="124"/>
      <c r="D256" s="173"/>
    </row>
    <row r="257" spans="1:4">
      <c r="A257" s="124"/>
      <c r="B257" s="124"/>
      <c r="C257" s="124"/>
      <c r="D257" s="173"/>
    </row>
    <row r="258" spans="1:4">
      <c r="A258" s="124"/>
      <c r="B258" s="124"/>
      <c r="C258" s="124"/>
      <c r="D258" s="173"/>
    </row>
    <row r="259" spans="1:4">
      <c r="A259" s="124"/>
      <c r="B259" s="124"/>
      <c r="C259" s="124"/>
      <c r="D259" s="173"/>
    </row>
    <row r="260" spans="1:4">
      <c r="A260" s="124"/>
      <c r="B260" s="124"/>
      <c r="C260" s="124"/>
      <c r="D260" s="173"/>
    </row>
    <row r="261" spans="1:4">
      <c r="A261" s="124"/>
      <c r="B261" s="124"/>
      <c r="C261" s="124"/>
      <c r="D261" s="173"/>
    </row>
    <row r="262" spans="1:4">
      <c r="A262" s="124"/>
      <c r="B262" s="124"/>
      <c r="C262" s="124"/>
      <c r="D262" s="173"/>
    </row>
    <row r="263" spans="1:4">
      <c r="A263" s="124"/>
      <c r="B263" s="124"/>
      <c r="C263" s="124"/>
      <c r="D263" s="173"/>
    </row>
    <row r="264" spans="1:4">
      <c r="A264" s="124"/>
      <c r="B264" s="124"/>
      <c r="C264" s="124"/>
      <c r="D264" s="173"/>
    </row>
    <row r="265" ht="18.75" customHeight="1" spans="1:4">
      <c r="A265" s="124"/>
      <c r="B265" s="124"/>
      <c r="C265" s="124"/>
      <c r="D265" s="173"/>
    </row>
    <row r="266" spans="1:4">
      <c r="A266" s="124"/>
      <c r="B266" s="124"/>
      <c r="C266" s="124"/>
      <c r="D266" s="173"/>
    </row>
    <row r="267" spans="1:4">
      <c r="A267" s="124"/>
      <c r="B267" s="124"/>
      <c r="C267" s="124"/>
      <c r="D267" s="173"/>
    </row>
    <row r="268" spans="1:4">
      <c r="A268" s="124"/>
      <c r="B268" s="124"/>
      <c r="C268" s="124"/>
      <c r="D268" s="173"/>
    </row>
    <row r="269" spans="1:4">
      <c r="A269" s="124"/>
      <c r="B269" s="124"/>
      <c r="C269" s="124"/>
      <c r="D269" s="173"/>
    </row>
    <row r="270" spans="1:4">
      <c r="A270" s="124"/>
      <c r="B270" s="124"/>
      <c r="C270" s="124"/>
      <c r="D270" s="173"/>
    </row>
    <row r="271" spans="1:4">
      <c r="A271" s="124"/>
      <c r="B271" s="124"/>
      <c r="C271" s="124"/>
      <c r="D271" s="173"/>
    </row>
    <row r="272" spans="1:4">
      <c r="A272" s="124"/>
      <c r="B272" s="124"/>
      <c r="C272" s="124"/>
      <c r="D272" s="173"/>
    </row>
    <row r="273" spans="1:4">
      <c r="A273" s="124"/>
      <c r="B273" s="124"/>
      <c r="C273" s="124"/>
      <c r="D273" s="173"/>
    </row>
    <row r="274" spans="1:4">
      <c r="A274" s="124"/>
      <c r="B274" s="124"/>
      <c r="C274" s="124"/>
      <c r="D274" s="173"/>
    </row>
    <row r="275" spans="1:4">
      <c r="A275" s="124"/>
      <c r="B275" s="124"/>
      <c r="C275" s="124"/>
      <c r="D275" s="173"/>
    </row>
    <row r="276" spans="1:4">
      <c r="A276" s="124"/>
      <c r="B276" s="124"/>
      <c r="C276" s="124"/>
      <c r="D276" s="173"/>
    </row>
    <row r="277" spans="1:4">
      <c r="A277" s="124"/>
      <c r="B277" s="124"/>
      <c r="C277" s="124"/>
      <c r="D277" s="173"/>
    </row>
    <row r="278" spans="1:4">
      <c r="A278" s="124"/>
      <c r="B278" s="124"/>
      <c r="C278" s="124"/>
      <c r="D278" s="173"/>
    </row>
    <row r="279" spans="1:4">
      <c r="A279" s="124"/>
      <c r="B279" s="124"/>
      <c r="C279" s="124"/>
      <c r="D279" s="173"/>
    </row>
    <row r="280" spans="1:4">
      <c r="A280" s="124"/>
      <c r="B280" s="124"/>
      <c r="C280" s="124"/>
      <c r="D280" s="173"/>
    </row>
    <row r="281" spans="1:4">
      <c r="A281" s="124"/>
      <c r="B281" s="124"/>
      <c r="C281" s="124"/>
      <c r="D281" s="173"/>
    </row>
    <row r="282" spans="1:4">
      <c r="A282" s="124"/>
      <c r="B282" s="124"/>
      <c r="C282" s="124"/>
      <c r="D282" s="173"/>
    </row>
    <row r="283" ht="18" customHeight="1" spans="1:4">
      <c r="A283" s="124"/>
      <c r="B283" s="124"/>
      <c r="C283" s="124"/>
      <c r="D283" s="173"/>
    </row>
    <row r="284" spans="1:4">
      <c r="A284" s="124"/>
      <c r="B284" s="124"/>
      <c r="C284" s="124"/>
      <c r="D284" s="173"/>
    </row>
    <row r="285" spans="1:4">
      <c r="A285" s="124"/>
      <c r="B285" s="124"/>
      <c r="C285" s="124"/>
      <c r="D285" s="173"/>
    </row>
    <row r="286" spans="1:4">
      <c r="A286" s="124"/>
      <c r="B286" s="124"/>
      <c r="C286" s="124"/>
      <c r="D286" s="173"/>
    </row>
    <row r="287" spans="1:4">
      <c r="A287" s="124"/>
      <c r="B287" s="124"/>
      <c r="C287" s="124"/>
      <c r="D287" s="173"/>
    </row>
    <row r="288" spans="1:4">
      <c r="A288" s="124"/>
      <c r="B288" s="124"/>
      <c r="C288" s="124"/>
      <c r="D288" s="173"/>
    </row>
    <row r="289" spans="1:4">
      <c r="A289" s="124"/>
      <c r="B289" s="124"/>
      <c r="C289" s="124"/>
      <c r="D289" s="173"/>
    </row>
    <row r="290" spans="1:4">
      <c r="A290" s="124"/>
      <c r="B290" s="124"/>
      <c r="C290" s="124"/>
      <c r="D290" s="173"/>
    </row>
    <row r="291" spans="1:4">
      <c r="A291" s="124"/>
      <c r="B291" s="124"/>
      <c r="C291" s="124"/>
      <c r="D291" s="173"/>
    </row>
    <row r="292" spans="1:4">
      <c r="A292" s="124"/>
      <c r="B292" s="124"/>
      <c r="C292" s="124"/>
      <c r="D292" s="173"/>
    </row>
    <row r="293" spans="1:4">
      <c r="A293" s="124"/>
      <c r="B293" s="124"/>
      <c r="C293" s="124"/>
      <c r="D293" s="173"/>
    </row>
    <row r="294" spans="1:4">
      <c r="A294" s="124"/>
      <c r="B294" s="124"/>
      <c r="C294" s="124"/>
      <c r="D294" s="173"/>
    </row>
    <row r="295" spans="1:4">
      <c r="A295" s="124"/>
      <c r="B295" s="124"/>
      <c r="C295" s="124"/>
      <c r="D295" s="173"/>
    </row>
    <row r="296" spans="1:4">
      <c r="A296" s="124"/>
      <c r="B296" s="124"/>
      <c r="C296" s="124"/>
      <c r="D296" s="173"/>
    </row>
    <row r="297" spans="1:4">
      <c r="A297" s="124"/>
      <c r="B297" s="124"/>
      <c r="C297" s="124"/>
      <c r="D297" s="173"/>
    </row>
    <row r="298" ht="19.5" customHeight="1" spans="1:4">
      <c r="A298" s="124"/>
      <c r="B298" s="124"/>
      <c r="C298" s="124"/>
      <c r="D298" s="173"/>
    </row>
    <row r="299" spans="1:4">
      <c r="A299" s="124"/>
      <c r="B299" s="124"/>
      <c r="C299" s="124"/>
      <c r="D299" s="173"/>
    </row>
    <row r="300" spans="1:4">
      <c r="A300" s="124"/>
      <c r="B300" s="124"/>
      <c r="C300" s="124"/>
      <c r="D300" s="173"/>
    </row>
    <row r="301" spans="1:4">
      <c r="A301" s="124"/>
      <c r="B301" s="124"/>
      <c r="C301" s="124"/>
      <c r="D301" s="173"/>
    </row>
    <row r="302" spans="1:4">
      <c r="A302" s="124"/>
      <c r="B302" s="124"/>
      <c r="C302" s="124"/>
      <c r="D302" s="173"/>
    </row>
    <row r="303" spans="1:4">
      <c r="A303" s="124"/>
      <c r="B303" s="124"/>
      <c r="C303" s="124"/>
      <c r="D303" s="173"/>
    </row>
    <row r="304" spans="1:4">
      <c r="A304" s="124"/>
      <c r="B304" s="124"/>
      <c r="C304" s="124"/>
      <c r="D304" s="173"/>
    </row>
    <row r="305" spans="1:4">
      <c r="A305" s="124"/>
      <c r="B305" s="124"/>
      <c r="C305" s="124"/>
      <c r="D305" s="173"/>
    </row>
    <row r="306" spans="1:4">
      <c r="A306" s="124"/>
      <c r="B306" s="124"/>
      <c r="C306" s="124"/>
      <c r="D306" s="173"/>
    </row>
    <row r="307" ht="19.5" customHeight="1" spans="1:4">
      <c r="A307" s="124"/>
      <c r="B307" s="124"/>
      <c r="C307" s="124"/>
      <c r="D307" s="173"/>
    </row>
    <row r="308" spans="1:4">
      <c r="A308" s="124"/>
      <c r="B308" s="124"/>
      <c r="C308" s="124"/>
      <c r="D308" s="173"/>
    </row>
    <row r="309" spans="1:4">
      <c r="A309" s="124"/>
      <c r="B309" s="124"/>
      <c r="C309" s="124"/>
      <c r="D309" s="173"/>
    </row>
    <row r="310" spans="1:4">
      <c r="A310" s="124"/>
      <c r="B310" s="124"/>
      <c r="C310" s="124"/>
      <c r="D310" s="173"/>
    </row>
    <row r="311" spans="1:4">
      <c r="A311" s="124"/>
      <c r="B311" s="124"/>
      <c r="C311" s="124"/>
      <c r="D311" s="173"/>
    </row>
    <row r="312" spans="1:4">
      <c r="A312" s="124"/>
      <c r="B312" s="124"/>
      <c r="C312" s="124"/>
      <c r="D312" s="173"/>
    </row>
    <row r="313" spans="1:4">
      <c r="A313" s="124"/>
      <c r="B313" s="124"/>
      <c r="C313" s="124"/>
      <c r="D313" s="173"/>
    </row>
    <row r="314" spans="1:4">
      <c r="A314" s="124"/>
      <c r="B314" s="124"/>
      <c r="C314" s="124"/>
      <c r="D314" s="173"/>
    </row>
    <row r="315" spans="1:4">
      <c r="A315" s="124"/>
      <c r="B315" s="124"/>
      <c r="C315" s="124"/>
      <c r="D315" s="173"/>
    </row>
    <row r="316" spans="1:4">
      <c r="A316" s="124"/>
      <c r="B316" s="124"/>
      <c r="C316" s="124"/>
      <c r="D316" s="173"/>
    </row>
    <row r="317" spans="1:4">
      <c r="A317" s="124"/>
      <c r="B317" s="124"/>
      <c r="C317" s="124"/>
      <c r="D317" s="173"/>
    </row>
    <row r="318" spans="1:4">
      <c r="A318" s="124"/>
      <c r="B318" s="124"/>
      <c r="C318" s="124"/>
      <c r="D318" s="173"/>
    </row>
    <row r="319" spans="1:4">
      <c r="A319" s="124"/>
      <c r="B319" s="124"/>
      <c r="C319" s="124"/>
      <c r="D319" s="173"/>
    </row>
    <row r="320" ht="18.75" customHeight="1" spans="1:4">
      <c r="A320" s="124"/>
      <c r="B320" s="124"/>
      <c r="C320" s="124"/>
      <c r="D320" s="173"/>
    </row>
    <row r="321" spans="1:4">
      <c r="A321" s="124"/>
      <c r="B321" s="124"/>
      <c r="C321" s="124"/>
      <c r="D321" s="173"/>
    </row>
    <row r="322" spans="1:4">
      <c r="A322" s="124"/>
      <c r="B322" s="124"/>
      <c r="C322" s="124"/>
      <c r="D322" s="173"/>
    </row>
    <row r="323" spans="1:4">
      <c r="A323" s="124"/>
      <c r="B323" s="124"/>
      <c r="C323" s="124"/>
      <c r="D323" s="173"/>
    </row>
    <row r="324" spans="1:4">
      <c r="A324" s="124"/>
      <c r="B324" s="124"/>
      <c r="C324" s="124"/>
      <c r="D324" s="173"/>
    </row>
    <row r="325" spans="1:4">
      <c r="A325" s="124"/>
      <c r="B325" s="124"/>
      <c r="C325" s="124"/>
      <c r="D325" s="173"/>
    </row>
    <row r="326" spans="1:4">
      <c r="A326" s="124"/>
      <c r="B326" s="124"/>
      <c r="C326" s="124"/>
      <c r="D326" s="173"/>
    </row>
    <row r="327" spans="1:4">
      <c r="A327" s="124"/>
      <c r="B327" s="124"/>
      <c r="C327" s="124"/>
      <c r="D327" s="173"/>
    </row>
    <row r="328" spans="1:4">
      <c r="A328" s="124"/>
      <c r="B328" s="124"/>
      <c r="C328" s="124"/>
      <c r="D328" s="173"/>
    </row>
    <row r="329" spans="1:4">
      <c r="A329" s="124"/>
      <c r="B329" s="124"/>
      <c r="C329" s="124"/>
      <c r="D329" s="173"/>
    </row>
    <row r="330" spans="1:4">
      <c r="A330" s="124"/>
      <c r="B330" s="124"/>
      <c r="C330" s="124"/>
      <c r="D330" s="173"/>
    </row>
    <row r="331" spans="1:4">
      <c r="A331" s="124"/>
      <c r="B331" s="124"/>
      <c r="C331" s="124"/>
      <c r="D331" s="173"/>
    </row>
    <row r="332" spans="1:4">
      <c r="A332" s="124"/>
      <c r="B332" s="124"/>
      <c r="C332" s="124"/>
      <c r="D332" s="173"/>
    </row>
    <row r="333" spans="1:4">
      <c r="A333" s="124"/>
      <c r="B333" s="124"/>
      <c r="C333" s="124"/>
      <c r="D333" s="173"/>
    </row>
    <row r="334" spans="1:4">
      <c r="A334" s="124"/>
      <c r="B334" s="124"/>
      <c r="C334" s="124"/>
      <c r="D334" s="173"/>
    </row>
    <row r="335" ht="21" customHeight="1" spans="1:4">
      <c r="A335" s="124"/>
      <c r="B335" s="124"/>
      <c r="C335" s="124"/>
      <c r="D335" s="173"/>
    </row>
    <row r="336" ht="21" customHeight="1" spans="1:4">
      <c r="A336" s="124"/>
      <c r="B336" s="124"/>
      <c r="C336" s="124"/>
      <c r="D336" s="173"/>
    </row>
    <row r="337" ht="21" customHeight="1" spans="1:4">
      <c r="A337" s="124"/>
      <c r="B337" s="124"/>
      <c r="C337" s="124"/>
      <c r="D337" s="173"/>
    </row>
    <row r="338" spans="1:4">
      <c r="A338" s="124"/>
      <c r="B338" s="124"/>
      <c r="C338" s="124"/>
      <c r="D338" s="173"/>
    </row>
    <row r="339" spans="1:4">
      <c r="A339" s="124"/>
      <c r="B339" s="124"/>
      <c r="C339" s="124"/>
      <c r="D339" s="173"/>
    </row>
    <row r="340" spans="1:4">
      <c r="A340" s="124"/>
      <c r="B340" s="124"/>
      <c r="C340" s="124"/>
      <c r="D340" s="173"/>
    </row>
    <row r="341" spans="1:4">
      <c r="A341" s="124"/>
      <c r="B341" s="124"/>
      <c r="C341" s="124"/>
      <c r="D341" s="173"/>
    </row>
    <row r="342" spans="1:4">
      <c r="A342" s="124"/>
      <c r="B342" s="124"/>
      <c r="C342" s="124"/>
      <c r="D342" s="173"/>
    </row>
    <row r="343" spans="1:4">
      <c r="A343" s="124"/>
      <c r="B343" s="124"/>
      <c r="C343" s="124"/>
      <c r="D343" s="173"/>
    </row>
    <row r="344" spans="1:4">
      <c r="A344" s="124"/>
      <c r="B344" s="124"/>
      <c r="C344" s="124"/>
      <c r="D344" s="173"/>
    </row>
    <row r="345" spans="1:4">
      <c r="A345" s="124"/>
      <c r="B345" s="124"/>
      <c r="C345" s="124"/>
      <c r="D345" s="173"/>
    </row>
    <row r="346" spans="1:4">
      <c r="A346" s="124"/>
      <c r="B346" s="124"/>
      <c r="C346" s="124"/>
      <c r="D346" s="173"/>
    </row>
    <row r="347" spans="1:4">
      <c r="A347" s="124"/>
      <c r="B347" s="124"/>
      <c r="C347" s="124"/>
      <c r="D347" s="173"/>
    </row>
    <row r="348" spans="1:4">
      <c r="A348" s="124"/>
      <c r="B348" s="124"/>
      <c r="C348" s="124"/>
      <c r="D348" s="173"/>
    </row>
    <row r="349" spans="1:4">
      <c r="A349" s="124"/>
      <c r="B349" s="124"/>
      <c r="C349" s="124"/>
      <c r="D349" s="173"/>
    </row>
    <row r="350" spans="1:4">
      <c r="A350" s="124"/>
      <c r="B350" s="124"/>
      <c r="C350" s="124"/>
      <c r="D350" s="173"/>
    </row>
    <row r="351" spans="1:4">
      <c r="A351" s="124"/>
      <c r="B351" s="124"/>
      <c r="C351" s="124"/>
      <c r="D351" s="173"/>
    </row>
    <row r="352" spans="1:4">
      <c r="A352" s="124"/>
      <c r="B352" s="124"/>
      <c r="C352" s="124"/>
      <c r="D352" s="173"/>
    </row>
    <row r="353" spans="1:4">
      <c r="A353" s="124"/>
      <c r="B353" s="124"/>
      <c r="C353" s="124"/>
      <c r="D353" s="173"/>
    </row>
    <row r="354" spans="1:4">
      <c r="A354" s="124"/>
      <c r="B354" s="124"/>
      <c r="C354" s="124"/>
      <c r="D354" s="173"/>
    </row>
    <row r="355" spans="1:4">
      <c r="A355" s="124"/>
      <c r="B355" s="124"/>
      <c r="C355" s="124"/>
      <c r="D355" s="173"/>
    </row>
    <row r="356" spans="1:4">
      <c r="A356" s="124"/>
      <c r="B356" s="124"/>
      <c r="C356" s="124"/>
      <c r="D356" s="173"/>
    </row>
    <row r="357" spans="1:4">
      <c r="A357" s="124"/>
      <c r="B357" s="124"/>
      <c r="C357" s="124"/>
      <c r="D357" s="173"/>
    </row>
    <row r="358" spans="1:4">
      <c r="A358" s="124"/>
      <c r="B358" s="124"/>
      <c r="C358" s="124"/>
      <c r="D358" s="173"/>
    </row>
    <row r="359" spans="1:4">
      <c r="A359" s="124"/>
      <c r="B359" s="124"/>
      <c r="C359" s="124"/>
      <c r="D359" s="173"/>
    </row>
    <row r="360" spans="1:4">
      <c r="A360" s="124"/>
      <c r="B360" s="124"/>
      <c r="C360" s="124"/>
      <c r="D360" s="173"/>
    </row>
    <row r="361" spans="1:4">
      <c r="A361" s="124"/>
      <c r="B361" s="124"/>
      <c r="C361" s="124"/>
      <c r="D361" s="173"/>
    </row>
    <row r="362" spans="1:4">
      <c r="A362" s="124"/>
      <c r="B362" s="124"/>
      <c r="C362" s="124"/>
      <c r="D362" s="173"/>
    </row>
    <row r="363" spans="1:4">
      <c r="A363" s="124"/>
      <c r="B363" s="124"/>
      <c r="C363" s="124"/>
      <c r="D363" s="173"/>
    </row>
    <row r="364" spans="1:4">
      <c r="A364" s="124"/>
      <c r="B364" s="124"/>
      <c r="C364" s="124"/>
      <c r="D364" s="173"/>
    </row>
    <row r="365" spans="1:4">
      <c r="A365" s="124"/>
      <c r="B365" s="124"/>
      <c r="C365" s="124"/>
      <c r="D365" s="173"/>
    </row>
    <row r="366" spans="1:4">
      <c r="A366" s="124"/>
      <c r="B366" s="124"/>
      <c r="C366" s="124"/>
      <c r="D366" s="173"/>
    </row>
    <row r="367" spans="1:4">
      <c r="A367" s="124"/>
      <c r="B367" s="124"/>
      <c r="C367" s="124"/>
      <c r="D367" s="173"/>
    </row>
    <row r="368" spans="1:4">
      <c r="A368" s="124"/>
      <c r="B368" s="124"/>
      <c r="C368" s="124"/>
      <c r="D368" s="173"/>
    </row>
    <row r="369" spans="1:4">
      <c r="A369" s="124"/>
      <c r="B369" s="124"/>
      <c r="C369" s="124"/>
      <c r="D369" s="173"/>
    </row>
    <row r="370" spans="1:4">
      <c r="A370" s="124"/>
      <c r="B370" s="124"/>
      <c r="C370" s="124"/>
      <c r="D370" s="173"/>
    </row>
    <row r="371" spans="1:4">
      <c r="A371" s="124"/>
      <c r="B371" s="124"/>
      <c r="C371" s="124"/>
      <c r="D371" s="173"/>
    </row>
    <row r="372" spans="1:4">
      <c r="A372" s="124"/>
      <c r="B372" s="124"/>
      <c r="C372" s="124"/>
      <c r="D372" s="173"/>
    </row>
    <row r="373" spans="1:4">
      <c r="A373" s="124"/>
      <c r="B373" s="124"/>
      <c r="C373" s="124"/>
      <c r="D373" s="173"/>
    </row>
    <row r="374" spans="1:4">
      <c r="A374" s="124"/>
      <c r="B374" s="124"/>
      <c r="C374" s="124"/>
      <c r="D374" s="173"/>
    </row>
    <row r="375" spans="1:4">
      <c r="A375" s="124"/>
      <c r="B375" s="124"/>
      <c r="C375" s="124"/>
      <c r="D375" s="173"/>
    </row>
    <row r="376" spans="1:4">
      <c r="A376" s="124"/>
      <c r="B376" s="124"/>
      <c r="C376" s="124"/>
      <c r="D376" s="173"/>
    </row>
    <row r="377" spans="1:4">
      <c r="A377" s="124"/>
      <c r="B377" s="124"/>
      <c r="C377" s="124"/>
      <c r="D377" s="173"/>
    </row>
    <row r="378" spans="1:4">
      <c r="A378" s="124"/>
      <c r="B378" s="124"/>
      <c r="C378" s="124"/>
      <c r="D378" s="173"/>
    </row>
    <row r="379" spans="1:4">
      <c r="A379" s="124"/>
      <c r="B379" s="124"/>
      <c r="C379" s="124"/>
      <c r="D379" s="173"/>
    </row>
    <row r="380" spans="1:4">
      <c r="A380" s="124"/>
      <c r="B380" s="124"/>
      <c r="C380" s="124"/>
      <c r="D380" s="173"/>
    </row>
    <row r="381" spans="1:4">
      <c r="A381" s="124"/>
      <c r="B381" s="124"/>
      <c r="C381" s="124"/>
      <c r="D381" s="173"/>
    </row>
    <row r="382" spans="1:4">
      <c r="A382" s="124"/>
      <c r="B382" s="124"/>
      <c r="C382" s="124"/>
      <c r="D382" s="173"/>
    </row>
    <row r="383" spans="1:4">
      <c r="A383" s="124"/>
      <c r="B383" s="124"/>
      <c r="C383" s="124"/>
      <c r="D383" s="173"/>
    </row>
    <row r="384" spans="1:4">
      <c r="A384" s="124"/>
      <c r="B384" s="124"/>
      <c r="C384" s="124"/>
      <c r="D384" s="173"/>
    </row>
    <row r="385" spans="1:4">
      <c r="A385" s="124"/>
      <c r="B385" s="124"/>
      <c r="C385" s="124"/>
      <c r="D385" s="173"/>
    </row>
    <row r="386" spans="1:4">
      <c r="A386" s="124"/>
      <c r="B386" s="124"/>
      <c r="C386" s="124"/>
      <c r="D386" s="173"/>
    </row>
    <row r="387" spans="1:4">
      <c r="A387" s="124"/>
      <c r="B387" s="124"/>
      <c r="C387" s="124"/>
      <c r="D387" s="173"/>
    </row>
    <row r="388" spans="1:4">
      <c r="A388" s="124"/>
      <c r="B388" s="124"/>
      <c r="C388" s="124"/>
      <c r="D388" s="173"/>
    </row>
    <row r="389" spans="1:4">
      <c r="A389" s="124"/>
      <c r="B389" s="124"/>
      <c r="C389" s="124"/>
      <c r="D389" s="173"/>
    </row>
    <row r="390" spans="1:4">
      <c r="A390" s="124"/>
      <c r="B390" s="124"/>
      <c r="C390" s="124"/>
      <c r="D390" s="173"/>
    </row>
    <row r="391" spans="1:4">
      <c r="A391" s="124"/>
      <c r="B391" s="124"/>
      <c r="C391" s="124"/>
      <c r="D391" s="173"/>
    </row>
    <row r="392" spans="1:4">
      <c r="A392" s="124"/>
      <c r="B392" s="124"/>
      <c r="C392" s="124"/>
      <c r="D392" s="173"/>
    </row>
    <row r="393" spans="1:4">
      <c r="A393" s="124"/>
      <c r="B393" s="124"/>
      <c r="C393" s="124"/>
      <c r="D393" s="173"/>
    </row>
    <row r="394" spans="1:4">
      <c r="A394" s="124"/>
      <c r="B394" s="124"/>
      <c r="C394" s="124"/>
      <c r="D394" s="173"/>
    </row>
    <row r="395" spans="1:4">
      <c r="A395" s="124"/>
      <c r="B395" s="124"/>
      <c r="C395" s="124"/>
      <c r="D395" s="173"/>
    </row>
    <row r="396" spans="1:4">
      <c r="A396" s="124"/>
      <c r="B396" s="124"/>
      <c r="C396" s="124"/>
      <c r="D396" s="173"/>
    </row>
  </sheetData>
  <mergeCells count="4">
    <mergeCell ref="A1:D1"/>
    <mergeCell ref="C3:D3"/>
    <mergeCell ref="A3:A4"/>
    <mergeCell ref="B3:B4"/>
  </mergeCells>
  <printOptions horizontalCentered="1"/>
  <pageMargins left="0.393055555555556" right="0.393055555555556" top="0.55" bottom="0.629166666666667" header="0.511805555555556" footer="0.313888888888889"/>
  <pageSetup paperSize="9" firstPageNumber="5" orientation="landscape" useFirstPageNumber="1" horizontalDpi="600" verticalDpi="600"/>
  <headerFooter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3"/>
  <sheetViews>
    <sheetView showZeros="0" workbookViewId="0">
      <pane ySplit="4" topLeftCell="A9" activePane="bottomLeft" state="frozen"/>
      <selection/>
      <selection pane="bottomLeft" activeCell="H17" sqref="H17"/>
    </sheetView>
  </sheetViews>
  <sheetFormatPr defaultColWidth="9" defaultRowHeight="14.25" outlineLevelCol="6"/>
  <cols>
    <col min="1" max="1" width="14.9916666666667" style="126" customWidth="1"/>
    <col min="2" max="2" width="35.225" style="127" customWidth="1"/>
    <col min="3" max="3" width="14.0833333333333" style="128" customWidth="1"/>
    <col min="4" max="4" width="13.7416666666667" style="129" customWidth="1"/>
    <col min="5" max="5" width="16.0666666666667" style="128" customWidth="1"/>
    <col min="6" max="6" width="15.1916666666667" style="130" customWidth="1"/>
    <col min="7" max="7" width="13.975" style="131" customWidth="1"/>
    <col min="8" max="16384" width="6.75" style="132"/>
  </cols>
  <sheetData>
    <row r="1" ht="30" customHeight="1" spans="1:7">
      <c r="A1" s="66" t="s">
        <v>8</v>
      </c>
      <c r="B1" s="66"/>
      <c r="C1" s="66"/>
      <c r="D1" s="66"/>
      <c r="E1" s="66"/>
      <c r="F1" s="66"/>
      <c r="G1" s="66"/>
    </row>
    <row r="2" ht="21" customHeight="1" spans="1:7">
      <c r="C2" s="133"/>
      <c r="D2" s="134"/>
      <c r="E2" s="133"/>
      <c r="F2" s="135"/>
      <c r="G2" s="136" t="s">
        <v>19</v>
      </c>
    </row>
    <row r="3" s="123" customFormat="1" ht="24" customHeight="1" spans="1:7">
      <c r="A3" s="137" t="s">
        <v>126</v>
      </c>
      <c r="B3" s="137" t="s">
        <v>127</v>
      </c>
      <c r="C3" s="92" t="s">
        <v>128</v>
      </c>
      <c r="D3" s="138" t="s">
        <v>22</v>
      </c>
      <c r="E3" s="92" t="s">
        <v>129</v>
      </c>
      <c r="F3" s="139"/>
      <c r="G3" s="92" t="s">
        <v>130</v>
      </c>
    </row>
    <row r="4" s="123" customFormat="1" ht="24" customHeight="1" spans="1:7">
      <c r="A4" s="140"/>
      <c r="B4" s="140"/>
      <c r="C4" s="92"/>
      <c r="D4" s="138"/>
      <c r="E4" s="92" t="s">
        <v>101</v>
      </c>
      <c r="F4" s="139" t="s">
        <v>131</v>
      </c>
      <c r="G4" s="114"/>
    </row>
    <row r="5" s="124" customFormat="1" ht="21" customHeight="1" spans="1:7">
      <c r="A5" s="141">
        <v>201</v>
      </c>
      <c r="B5" s="142" t="s">
        <v>132</v>
      </c>
      <c r="C5" s="143">
        <f>SUM(C6:C28)</f>
        <v>33476</v>
      </c>
      <c r="D5" s="143">
        <f>SUM(D6:D28)</f>
        <v>46562.6</v>
      </c>
      <c r="E5" s="143">
        <f>D5-C5</f>
        <v>13086.6</v>
      </c>
      <c r="F5" s="144">
        <f>E5/C5</f>
        <v>0.39092484167762</v>
      </c>
      <c r="G5" s="145"/>
    </row>
    <row r="6" s="124" customFormat="1" ht="21" customHeight="1" spans="1:7">
      <c r="A6" s="146">
        <v>20101</v>
      </c>
      <c r="B6" s="147" t="s">
        <v>133</v>
      </c>
      <c r="C6" s="148">
        <v>1660</v>
      </c>
      <c r="D6" s="148">
        <v>1669</v>
      </c>
      <c r="E6" s="148">
        <f t="shared" ref="E6:E37" si="0">D6-C6</f>
        <v>9</v>
      </c>
      <c r="F6" s="149">
        <f t="shared" ref="F6:F37" si="1">E6/C6</f>
        <v>0.00542168674698795</v>
      </c>
      <c r="G6" s="150"/>
    </row>
    <row r="7" s="124" customFormat="1" ht="21" customHeight="1" spans="1:7">
      <c r="A7" s="146">
        <v>20102</v>
      </c>
      <c r="B7" s="147" t="s">
        <v>134</v>
      </c>
      <c r="C7" s="148">
        <v>630</v>
      </c>
      <c r="D7" s="148">
        <v>635</v>
      </c>
      <c r="E7" s="148">
        <f t="shared" si="0"/>
        <v>5</v>
      </c>
      <c r="F7" s="149">
        <f t="shared" si="1"/>
        <v>0.00793650793650794</v>
      </c>
      <c r="G7" s="150"/>
    </row>
    <row r="8" s="124" customFormat="1" ht="21" customHeight="1" spans="1:7">
      <c r="A8" s="146">
        <v>20103</v>
      </c>
      <c r="B8" s="147" t="s">
        <v>135</v>
      </c>
      <c r="C8" s="148">
        <v>17519</v>
      </c>
      <c r="D8" s="148">
        <v>24383</v>
      </c>
      <c r="E8" s="148">
        <f t="shared" si="0"/>
        <v>6864</v>
      </c>
      <c r="F8" s="149">
        <f t="shared" si="1"/>
        <v>0.391803185113306</v>
      </c>
      <c r="G8" s="150"/>
    </row>
    <row r="9" s="124" customFormat="1" ht="21" customHeight="1" spans="1:7">
      <c r="A9" s="146">
        <v>20104</v>
      </c>
      <c r="B9" s="147" t="s">
        <v>136</v>
      </c>
      <c r="C9" s="148">
        <v>657</v>
      </c>
      <c r="D9" s="148">
        <v>2487</v>
      </c>
      <c r="E9" s="148">
        <f t="shared" si="0"/>
        <v>1830</v>
      </c>
      <c r="F9" s="149">
        <f t="shared" si="1"/>
        <v>2.78538812785388</v>
      </c>
      <c r="G9" s="150"/>
    </row>
    <row r="10" s="124" customFormat="1" ht="21" customHeight="1" spans="1:7">
      <c r="A10" s="146">
        <v>20105</v>
      </c>
      <c r="B10" s="147" t="s">
        <v>137</v>
      </c>
      <c r="C10" s="148">
        <v>239</v>
      </c>
      <c r="D10" s="148">
        <v>408</v>
      </c>
      <c r="E10" s="148">
        <f t="shared" si="0"/>
        <v>169</v>
      </c>
      <c r="F10" s="149">
        <f t="shared" si="1"/>
        <v>0.707112970711297</v>
      </c>
      <c r="G10" s="150"/>
    </row>
    <row r="11" s="124" customFormat="1" ht="21" customHeight="1" spans="1:7">
      <c r="A11" s="146">
        <v>20106</v>
      </c>
      <c r="B11" s="147" t="s">
        <v>138</v>
      </c>
      <c r="C11" s="148">
        <v>1794</v>
      </c>
      <c r="D11" s="148">
        <v>1795</v>
      </c>
      <c r="E11" s="148">
        <f t="shared" si="0"/>
        <v>1</v>
      </c>
      <c r="F11" s="149">
        <f t="shared" si="1"/>
        <v>0.000557413600891862</v>
      </c>
      <c r="G11" s="150"/>
    </row>
    <row r="12" s="124" customFormat="1" ht="21" customHeight="1" spans="1:7">
      <c r="A12" s="146">
        <v>20107</v>
      </c>
      <c r="B12" s="147" t="s">
        <v>139</v>
      </c>
      <c r="C12" s="148">
        <v>590</v>
      </c>
      <c r="D12" s="148">
        <v>1513.2</v>
      </c>
      <c r="E12" s="148">
        <f t="shared" si="0"/>
        <v>923.2</v>
      </c>
      <c r="F12" s="149">
        <f t="shared" si="1"/>
        <v>1.56474576271186</v>
      </c>
      <c r="G12" s="150"/>
    </row>
    <row r="13" s="124" customFormat="1" ht="21" customHeight="1" spans="1:7">
      <c r="A13" s="146">
        <v>20108</v>
      </c>
      <c r="B13" s="147" t="s">
        <v>140</v>
      </c>
      <c r="C13" s="148">
        <v>334</v>
      </c>
      <c r="D13" s="148">
        <v>402</v>
      </c>
      <c r="E13" s="148">
        <f t="shared" si="0"/>
        <v>68</v>
      </c>
      <c r="F13" s="149">
        <f t="shared" si="1"/>
        <v>0.203592814371257</v>
      </c>
      <c r="G13" s="150"/>
    </row>
    <row r="14" s="124" customFormat="1" ht="21" customHeight="1" spans="1:7">
      <c r="A14" s="146">
        <v>20111</v>
      </c>
      <c r="B14" s="147" t="s">
        <v>141</v>
      </c>
      <c r="C14" s="148">
        <v>1974</v>
      </c>
      <c r="D14" s="148">
        <v>3003.6</v>
      </c>
      <c r="E14" s="148">
        <f t="shared" si="0"/>
        <v>1029.6</v>
      </c>
      <c r="F14" s="149">
        <f t="shared" si="1"/>
        <v>0.521580547112462</v>
      </c>
      <c r="G14" s="150"/>
    </row>
    <row r="15" s="124" customFormat="1" ht="21" customHeight="1" spans="1:7">
      <c r="A15" s="146">
        <v>20113</v>
      </c>
      <c r="B15" s="147" t="s">
        <v>142</v>
      </c>
      <c r="C15" s="148">
        <v>189</v>
      </c>
      <c r="D15" s="148">
        <v>674</v>
      </c>
      <c r="E15" s="148">
        <f t="shared" si="0"/>
        <v>485</v>
      </c>
      <c r="F15" s="149">
        <f t="shared" si="1"/>
        <v>2.56613756613757</v>
      </c>
      <c r="G15" s="150"/>
    </row>
    <row r="16" s="124" customFormat="1" ht="21" customHeight="1" spans="1:7">
      <c r="A16" s="146">
        <v>20123</v>
      </c>
      <c r="B16" s="147" t="s">
        <v>143</v>
      </c>
      <c r="C16" s="148">
        <v>0</v>
      </c>
      <c r="D16" s="148">
        <v>2.4</v>
      </c>
      <c r="E16" s="148">
        <f t="shared" si="0"/>
        <v>2.4</v>
      </c>
      <c r="F16" s="151" t="e">
        <f t="shared" si="1"/>
        <v>#DIV/0!</v>
      </c>
      <c r="G16" s="150"/>
    </row>
    <row r="17" s="124" customFormat="1" ht="21" customHeight="1" spans="1:7">
      <c r="A17" s="146">
        <v>20126</v>
      </c>
      <c r="B17" s="147" t="s">
        <v>144</v>
      </c>
      <c r="C17" s="148">
        <v>116</v>
      </c>
      <c r="D17" s="148">
        <v>151.2</v>
      </c>
      <c r="E17" s="148">
        <f t="shared" si="0"/>
        <v>35.2</v>
      </c>
      <c r="F17" s="149">
        <f t="shared" si="1"/>
        <v>0.303448275862069</v>
      </c>
      <c r="G17" s="150"/>
    </row>
    <row r="18" s="124" customFormat="1" ht="21" customHeight="1" spans="1:7">
      <c r="A18" s="146">
        <v>20128</v>
      </c>
      <c r="B18" s="147" t="s">
        <v>145</v>
      </c>
      <c r="C18" s="148">
        <v>93</v>
      </c>
      <c r="D18" s="148">
        <v>111.6</v>
      </c>
      <c r="E18" s="148">
        <f t="shared" si="0"/>
        <v>18.6</v>
      </c>
      <c r="F18" s="149">
        <f t="shared" si="1"/>
        <v>0.2</v>
      </c>
      <c r="G18" s="150"/>
    </row>
    <row r="19" s="124" customFormat="1" ht="21" customHeight="1" spans="1:7">
      <c r="A19" s="146">
        <v>20129</v>
      </c>
      <c r="B19" s="147" t="s">
        <v>146</v>
      </c>
      <c r="C19" s="148">
        <v>1906</v>
      </c>
      <c r="D19" s="148">
        <v>1851.6</v>
      </c>
      <c r="E19" s="148">
        <f t="shared" si="0"/>
        <v>-54.4000000000001</v>
      </c>
      <c r="F19" s="149">
        <f t="shared" si="1"/>
        <v>-0.0285414480587619</v>
      </c>
      <c r="G19" s="150"/>
    </row>
    <row r="20" s="124" customFormat="1" ht="21" customHeight="1" spans="1:7">
      <c r="A20" s="146">
        <v>20131</v>
      </c>
      <c r="B20" s="147" t="s">
        <v>147</v>
      </c>
      <c r="C20" s="148">
        <v>607</v>
      </c>
      <c r="D20" s="148">
        <v>717.6</v>
      </c>
      <c r="E20" s="148">
        <f t="shared" si="0"/>
        <v>110.6</v>
      </c>
      <c r="F20" s="149">
        <f t="shared" si="1"/>
        <v>0.182207578253707</v>
      </c>
      <c r="G20" s="150"/>
    </row>
    <row r="21" s="124" customFormat="1" ht="21" customHeight="1" spans="1:7">
      <c r="A21" s="146">
        <v>20132</v>
      </c>
      <c r="B21" s="147" t="s">
        <v>148</v>
      </c>
      <c r="C21" s="148">
        <v>517</v>
      </c>
      <c r="D21" s="148">
        <v>562.8</v>
      </c>
      <c r="E21" s="148">
        <f t="shared" si="0"/>
        <v>45.8</v>
      </c>
      <c r="F21" s="149">
        <f t="shared" si="1"/>
        <v>0.0885880077369438</v>
      </c>
      <c r="G21" s="150"/>
    </row>
    <row r="22" s="124" customFormat="1" ht="21" customHeight="1" spans="1:7">
      <c r="A22" s="146">
        <v>20133</v>
      </c>
      <c r="B22" s="147" t="s">
        <v>149</v>
      </c>
      <c r="C22" s="148">
        <v>644</v>
      </c>
      <c r="D22" s="148">
        <v>1092</v>
      </c>
      <c r="E22" s="148">
        <f t="shared" si="0"/>
        <v>448</v>
      </c>
      <c r="F22" s="149">
        <f t="shared" si="1"/>
        <v>0.695652173913043</v>
      </c>
      <c r="G22" s="150"/>
    </row>
    <row r="23" s="124" customFormat="1" ht="21" customHeight="1" spans="1:7">
      <c r="A23" s="146">
        <v>20134</v>
      </c>
      <c r="B23" s="147" t="s">
        <v>150</v>
      </c>
      <c r="C23" s="148">
        <v>221</v>
      </c>
      <c r="D23" s="148">
        <v>220.8</v>
      </c>
      <c r="E23" s="148">
        <f t="shared" si="0"/>
        <v>-0.199999999999989</v>
      </c>
      <c r="F23" s="149">
        <f t="shared" si="1"/>
        <v>-0.000904977375565559</v>
      </c>
      <c r="G23" s="150"/>
    </row>
    <row r="24" s="124" customFormat="1" ht="21" customHeight="1" spans="1:7">
      <c r="A24" s="146">
        <v>20135</v>
      </c>
      <c r="B24" s="147" t="s">
        <v>151</v>
      </c>
      <c r="C24" s="148">
        <v>16</v>
      </c>
      <c r="D24" s="148">
        <v>19.2</v>
      </c>
      <c r="E24" s="148">
        <f t="shared" si="0"/>
        <v>3.2</v>
      </c>
      <c r="F24" s="149">
        <f t="shared" si="1"/>
        <v>0.2</v>
      </c>
      <c r="G24" s="150"/>
    </row>
    <row r="25" s="124" customFormat="1" ht="21" customHeight="1" spans="1:7">
      <c r="A25" s="146">
        <v>20136</v>
      </c>
      <c r="B25" s="147" t="s">
        <v>152</v>
      </c>
      <c r="C25" s="148">
        <v>503</v>
      </c>
      <c r="D25" s="148">
        <v>876</v>
      </c>
      <c r="E25" s="148">
        <f t="shared" si="0"/>
        <v>373</v>
      </c>
      <c r="F25" s="149">
        <f t="shared" si="1"/>
        <v>0.74155069582505</v>
      </c>
      <c r="G25" s="150"/>
    </row>
    <row r="26" s="124" customFormat="1" ht="21" customHeight="1" spans="1:7">
      <c r="A26" s="146">
        <v>20138</v>
      </c>
      <c r="B26" s="147" t="s">
        <v>153</v>
      </c>
      <c r="C26" s="148">
        <v>3128</v>
      </c>
      <c r="D26" s="148">
        <v>3790.8</v>
      </c>
      <c r="E26" s="148">
        <f t="shared" si="0"/>
        <v>662.8</v>
      </c>
      <c r="F26" s="149">
        <f t="shared" si="1"/>
        <v>0.211892583120205</v>
      </c>
      <c r="G26" s="150"/>
    </row>
    <row r="27" s="124" customFormat="1" ht="21" customHeight="1" spans="1:7">
      <c r="A27" s="146">
        <v>20140</v>
      </c>
      <c r="B27" s="147" t="s">
        <v>154</v>
      </c>
      <c r="C27" s="148">
        <v>139</v>
      </c>
      <c r="D27" s="148">
        <v>190.8</v>
      </c>
      <c r="E27" s="148">
        <f t="shared" si="0"/>
        <v>51.8</v>
      </c>
      <c r="F27" s="149">
        <f t="shared" si="1"/>
        <v>0.372661870503597</v>
      </c>
      <c r="G27" s="150"/>
    </row>
    <row r="28" s="124" customFormat="1" ht="21" customHeight="1" spans="1:7">
      <c r="A28" s="146">
        <v>20199</v>
      </c>
      <c r="B28" s="147" t="s">
        <v>155</v>
      </c>
      <c r="C28" s="148">
        <v>0</v>
      </c>
      <c r="D28" s="148">
        <v>6</v>
      </c>
      <c r="E28" s="148">
        <f t="shared" si="0"/>
        <v>6</v>
      </c>
      <c r="F28" s="151" t="e">
        <f t="shared" si="1"/>
        <v>#DIV/0!</v>
      </c>
      <c r="G28" s="150"/>
    </row>
    <row r="29" s="124" customFormat="1" ht="21" customHeight="1" spans="1:7">
      <c r="A29" s="141">
        <v>203</v>
      </c>
      <c r="B29" s="142" t="s">
        <v>156</v>
      </c>
      <c r="C29" s="143">
        <f>SUM(C30:C31)</f>
        <v>274</v>
      </c>
      <c r="D29" s="143">
        <f>SUM(D30:D31)</f>
        <v>558</v>
      </c>
      <c r="E29" s="143">
        <f t="shared" si="0"/>
        <v>284</v>
      </c>
      <c r="F29" s="144">
        <f t="shared" si="1"/>
        <v>1.03649635036496</v>
      </c>
      <c r="G29" s="145"/>
    </row>
    <row r="30" s="124" customFormat="1" ht="21" customHeight="1" spans="1:7">
      <c r="A30" s="146">
        <v>20306</v>
      </c>
      <c r="B30" s="147" t="s">
        <v>157</v>
      </c>
      <c r="C30" s="148">
        <v>274</v>
      </c>
      <c r="D30" s="148">
        <v>558</v>
      </c>
      <c r="E30" s="148">
        <f t="shared" si="0"/>
        <v>284</v>
      </c>
      <c r="F30" s="149">
        <f t="shared" si="1"/>
        <v>1.03649635036496</v>
      </c>
      <c r="G30" s="150"/>
    </row>
    <row r="31" s="124" customFormat="1" ht="21" customHeight="1" spans="1:7">
      <c r="A31" s="146">
        <v>20399</v>
      </c>
      <c r="B31" s="147" t="s">
        <v>158</v>
      </c>
      <c r="C31" s="148"/>
      <c r="D31" s="148">
        <v>0</v>
      </c>
      <c r="E31" s="148">
        <f t="shared" si="0"/>
        <v>0</v>
      </c>
      <c r="F31" s="151" t="e">
        <f t="shared" si="1"/>
        <v>#DIV/0!</v>
      </c>
      <c r="G31" s="150"/>
    </row>
    <row r="32" s="124" customFormat="1" ht="21" customHeight="1" spans="1:7">
      <c r="A32" s="141">
        <v>204</v>
      </c>
      <c r="B32" s="142" t="s">
        <v>159</v>
      </c>
      <c r="C32" s="143">
        <f>SUM(C33:C38)</f>
        <v>11421</v>
      </c>
      <c r="D32" s="143">
        <f>SUM(D33:D38)</f>
        <v>14748</v>
      </c>
      <c r="E32" s="143">
        <f t="shared" si="0"/>
        <v>3327</v>
      </c>
      <c r="F32" s="144">
        <f t="shared" si="1"/>
        <v>0.29130548988705</v>
      </c>
      <c r="G32" s="145"/>
    </row>
    <row r="33" s="124" customFormat="1" ht="21" customHeight="1" spans="1:7">
      <c r="A33" s="146">
        <v>20401</v>
      </c>
      <c r="B33" s="147" t="s">
        <v>160</v>
      </c>
      <c r="C33" s="148">
        <v>0</v>
      </c>
      <c r="D33" s="148">
        <v>105.6</v>
      </c>
      <c r="E33" s="148">
        <f t="shared" si="0"/>
        <v>105.6</v>
      </c>
      <c r="F33" s="151" t="e">
        <f t="shared" si="1"/>
        <v>#DIV/0!</v>
      </c>
      <c r="G33" s="150"/>
    </row>
    <row r="34" s="124" customFormat="1" ht="21" customHeight="1" spans="1:7">
      <c r="A34" s="146">
        <v>20402</v>
      </c>
      <c r="B34" s="147" t="s">
        <v>161</v>
      </c>
      <c r="C34" s="148">
        <v>9989</v>
      </c>
      <c r="D34" s="148">
        <v>12866.4</v>
      </c>
      <c r="E34" s="148">
        <f t="shared" si="0"/>
        <v>2877.4</v>
      </c>
      <c r="F34" s="149">
        <f t="shared" si="1"/>
        <v>0.288056862548804</v>
      </c>
      <c r="G34" s="150"/>
    </row>
    <row r="35" s="124" customFormat="1" ht="21" customHeight="1" spans="1:7">
      <c r="A35" s="146">
        <v>20404</v>
      </c>
      <c r="B35" s="147" t="s">
        <v>162</v>
      </c>
      <c r="C35" s="148"/>
      <c r="D35" s="148">
        <v>18</v>
      </c>
      <c r="E35" s="148">
        <f t="shared" si="0"/>
        <v>18</v>
      </c>
      <c r="F35" s="151" t="e">
        <f t="shared" si="1"/>
        <v>#DIV/0!</v>
      </c>
      <c r="G35" s="150"/>
    </row>
    <row r="36" s="124" customFormat="1" ht="21" customHeight="1" spans="1:7">
      <c r="A36" s="146">
        <v>20405</v>
      </c>
      <c r="B36" s="147" t="s">
        <v>163</v>
      </c>
      <c r="C36" s="148">
        <v>51</v>
      </c>
      <c r="D36" s="148">
        <v>75.6</v>
      </c>
      <c r="E36" s="148">
        <f t="shared" si="0"/>
        <v>24.6</v>
      </c>
      <c r="F36" s="149">
        <f t="shared" si="1"/>
        <v>0.48235294117647</v>
      </c>
      <c r="G36" s="150"/>
    </row>
    <row r="37" s="124" customFormat="1" ht="21" customHeight="1" spans="1:7">
      <c r="A37" s="146">
        <v>20406</v>
      </c>
      <c r="B37" s="147" t="s">
        <v>164</v>
      </c>
      <c r="C37" s="148">
        <v>1381</v>
      </c>
      <c r="D37" s="148">
        <v>1597.2</v>
      </c>
      <c r="E37" s="148">
        <f t="shared" si="0"/>
        <v>216.2</v>
      </c>
      <c r="F37" s="149">
        <f t="shared" si="1"/>
        <v>0.156553222302679</v>
      </c>
      <c r="G37" s="150"/>
    </row>
    <row r="38" s="124" customFormat="1" ht="21" customHeight="1" spans="1:7">
      <c r="A38" s="146">
        <v>20499</v>
      </c>
      <c r="B38" s="147" t="s">
        <v>165</v>
      </c>
      <c r="C38" s="148">
        <v>0</v>
      </c>
      <c r="D38" s="148">
        <v>85.2</v>
      </c>
      <c r="E38" s="148">
        <f t="shared" ref="E38:E69" si="2">D38-C38</f>
        <v>85.2</v>
      </c>
      <c r="F38" s="151" t="e">
        <f t="shared" ref="F38:F69" si="3">E38/C38</f>
        <v>#DIV/0!</v>
      </c>
      <c r="G38" s="150"/>
    </row>
    <row r="39" s="124" customFormat="1" ht="21" customHeight="1" spans="1:7">
      <c r="A39" s="141">
        <v>205</v>
      </c>
      <c r="B39" s="142" t="s">
        <v>166</v>
      </c>
      <c r="C39" s="143">
        <f>SUM(C40:C46)</f>
        <v>93788</v>
      </c>
      <c r="D39" s="143">
        <f>SUM(D40:D46)</f>
        <v>96642.4</v>
      </c>
      <c r="E39" s="143">
        <f t="shared" si="2"/>
        <v>2854.39999999999</v>
      </c>
      <c r="F39" s="144">
        <f t="shared" si="3"/>
        <v>0.030434597176611</v>
      </c>
      <c r="G39" s="145"/>
    </row>
    <row r="40" s="124" customFormat="1" ht="21" customHeight="1" spans="1:7">
      <c r="A40" s="146">
        <v>20501</v>
      </c>
      <c r="B40" s="147" t="s">
        <v>167</v>
      </c>
      <c r="C40" s="148">
        <v>998</v>
      </c>
      <c r="D40" s="148">
        <v>2032.4</v>
      </c>
      <c r="E40" s="148">
        <f t="shared" si="2"/>
        <v>1034.4</v>
      </c>
      <c r="F40" s="149">
        <f t="shared" si="3"/>
        <v>1.03647294589178</v>
      </c>
      <c r="G40" s="150"/>
    </row>
    <row r="41" s="124" customFormat="1" ht="21" customHeight="1" spans="1:7">
      <c r="A41" s="146">
        <v>20502</v>
      </c>
      <c r="B41" s="147" t="s">
        <v>168</v>
      </c>
      <c r="C41" s="148">
        <v>90612</v>
      </c>
      <c r="D41" s="148">
        <v>91259.6</v>
      </c>
      <c r="E41" s="148">
        <f t="shared" si="2"/>
        <v>647.600000000006</v>
      </c>
      <c r="F41" s="149">
        <f t="shared" si="3"/>
        <v>0.00714695625303498</v>
      </c>
      <c r="G41" s="150"/>
    </row>
    <row r="42" s="124" customFormat="1" ht="21" customHeight="1" spans="1:7">
      <c r="A42" s="146">
        <v>20503</v>
      </c>
      <c r="B42" s="147" t="s">
        <v>169</v>
      </c>
      <c r="C42" s="148">
        <v>1512</v>
      </c>
      <c r="D42" s="148">
        <v>2011.2</v>
      </c>
      <c r="E42" s="148">
        <f t="shared" si="2"/>
        <v>499.2</v>
      </c>
      <c r="F42" s="149">
        <f t="shared" si="3"/>
        <v>0.33015873015873</v>
      </c>
      <c r="G42" s="152"/>
    </row>
    <row r="43" s="124" customFormat="1" ht="21" customHeight="1" spans="1:7">
      <c r="A43" s="146">
        <v>20507</v>
      </c>
      <c r="B43" s="147" t="s">
        <v>170</v>
      </c>
      <c r="C43" s="148">
        <v>363</v>
      </c>
      <c r="D43" s="148">
        <v>384</v>
      </c>
      <c r="E43" s="148">
        <f t="shared" si="2"/>
        <v>21</v>
      </c>
      <c r="F43" s="149">
        <f t="shared" si="3"/>
        <v>0.0578512396694215</v>
      </c>
      <c r="G43" s="150"/>
    </row>
    <row r="44" s="124" customFormat="1" ht="21" customHeight="1" spans="1:7">
      <c r="A44" s="146">
        <v>20508</v>
      </c>
      <c r="B44" s="147" t="s">
        <v>171</v>
      </c>
      <c r="C44" s="148">
        <v>303</v>
      </c>
      <c r="D44" s="148">
        <v>894</v>
      </c>
      <c r="E44" s="148">
        <f t="shared" si="2"/>
        <v>591</v>
      </c>
      <c r="F44" s="149">
        <f t="shared" si="3"/>
        <v>1.95049504950495</v>
      </c>
      <c r="G44" s="150"/>
    </row>
    <row r="45" s="124" customFormat="1" ht="21" customHeight="1" spans="1:7">
      <c r="A45" s="146">
        <v>20509</v>
      </c>
      <c r="B45" s="147" t="s">
        <v>172</v>
      </c>
      <c r="C45" s="148">
        <v>0</v>
      </c>
      <c r="D45" s="148">
        <v>0</v>
      </c>
      <c r="E45" s="148">
        <f t="shared" si="2"/>
        <v>0</v>
      </c>
      <c r="F45" s="151" t="e">
        <f t="shared" si="3"/>
        <v>#DIV/0!</v>
      </c>
      <c r="G45" s="150"/>
    </row>
    <row r="46" s="124" customFormat="1" ht="21" customHeight="1" spans="1:7">
      <c r="A46" s="146">
        <v>20599</v>
      </c>
      <c r="B46" s="147" t="s">
        <v>173</v>
      </c>
      <c r="C46" s="148">
        <v>0</v>
      </c>
      <c r="D46" s="148">
        <v>61.2</v>
      </c>
      <c r="E46" s="148">
        <f t="shared" si="2"/>
        <v>61.2</v>
      </c>
      <c r="F46" s="151" t="e">
        <f t="shared" si="3"/>
        <v>#DIV/0!</v>
      </c>
      <c r="G46" s="150"/>
    </row>
    <row r="47" s="124" customFormat="1" ht="21" customHeight="1" spans="1:7">
      <c r="A47" s="141">
        <v>206</v>
      </c>
      <c r="B47" s="142" t="s">
        <v>174</v>
      </c>
      <c r="C47" s="143">
        <f>SUM(C48:C52)</f>
        <v>4161</v>
      </c>
      <c r="D47" s="143">
        <f>SUM(D48:D52)</f>
        <v>4161</v>
      </c>
      <c r="E47" s="143">
        <f t="shared" si="2"/>
        <v>0</v>
      </c>
      <c r="F47" s="144">
        <f t="shared" si="3"/>
        <v>0</v>
      </c>
      <c r="G47" s="145"/>
    </row>
    <row r="48" s="124" customFormat="1" ht="21" customHeight="1" spans="1:7">
      <c r="A48" s="146">
        <v>20601</v>
      </c>
      <c r="B48" s="147" t="s">
        <v>175</v>
      </c>
      <c r="C48" s="148">
        <v>178</v>
      </c>
      <c r="D48" s="148">
        <v>175.2</v>
      </c>
      <c r="E48" s="148">
        <f t="shared" si="2"/>
        <v>-2.80000000000001</v>
      </c>
      <c r="F48" s="149">
        <f t="shared" si="3"/>
        <v>-0.0157303370786517</v>
      </c>
      <c r="G48" s="150"/>
    </row>
    <row r="49" s="124" customFormat="1" ht="21" customHeight="1" spans="1:7">
      <c r="A49" s="146">
        <v>20603</v>
      </c>
      <c r="B49" s="147" t="s">
        <v>176</v>
      </c>
      <c r="C49" s="148">
        <v>0</v>
      </c>
      <c r="D49" s="148">
        <v>0</v>
      </c>
      <c r="E49" s="148">
        <f t="shared" si="2"/>
        <v>0</v>
      </c>
      <c r="F49" s="151" t="e">
        <f t="shared" si="3"/>
        <v>#DIV/0!</v>
      </c>
      <c r="G49" s="150"/>
    </row>
    <row r="50" s="124" customFormat="1" ht="21" customHeight="1" spans="1:7">
      <c r="A50" s="146">
        <v>20604</v>
      </c>
      <c r="B50" s="147" t="s">
        <v>177</v>
      </c>
      <c r="C50" s="148">
        <v>0</v>
      </c>
      <c r="D50" s="148">
        <v>28.8</v>
      </c>
      <c r="E50" s="148">
        <f t="shared" si="2"/>
        <v>28.8</v>
      </c>
      <c r="F50" s="151" t="e">
        <f t="shared" si="3"/>
        <v>#DIV/0!</v>
      </c>
      <c r="G50" s="150"/>
    </row>
    <row r="51" s="124" customFormat="1" ht="21" customHeight="1" spans="1:7">
      <c r="A51" s="146">
        <v>20607</v>
      </c>
      <c r="B51" s="147" t="s">
        <v>178</v>
      </c>
      <c r="C51" s="148">
        <v>83</v>
      </c>
      <c r="D51" s="148">
        <v>84</v>
      </c>
      <c r="E51" s="148">
        <f t="shared" si="2"/>
        <v>1</v>
      </c>
      <c r="F51" s="149">
        <f t="shared" si="3"/>
        <v>0.0120481927710843</v>
      </c>
      <c r="G51" s="150"/>
    </row>
    <row r="52" s="124" customFormat="1" ht="21" customHeight="1" spans="1:7">
      <c r="A52" s="146">
        <v>20699</v>
      </c>
      <c r="B52" s="147" t="s">
        <v>179</v>
      </c>
      <c r="C52" s="148">
        <v>3900</v>
      </c>
      <c r="D52" s="148">
        <v>3873</v>
      </c>
      <c r="E52" s="148">
        <f t="shared" si="2"/>
        <v>-27</v>
      </c>
      <c r="F52" s="149">
        <f t="shared" si="3"/>
        <v>-0.00692307692307692</v>
      </c>
      <c r="G52" s="150"/>
    </row>
    <row r="53" s="124" customFormat="1" ht="21" customHeight="1" spans="1:7">
      <c r="A53" s="141">
        <v>207</v>
      </c>
      <c r="B53" s="142" t="s">
        <v>180</v>
      </c>
      <c r="C53" s="143">
        <f>SUM(C54:C59)</f>
        <v>1587</v>
      </c>
      <c r="D53" s="143">
        <f>SUM(D54:D59)</f>
        <v>2824.8</v>
      </c>
      <c r="E53" s="143">
        <f t="shared" si="2"/>
        <v>1237.8</v>
      </c>
      <c r="F53" s="144">
        <f t="shared" si="3"/>
        <v>0.779962192816635</v>
      </c>
      <c r="G53" s="145"/>
    </row>
    <row r="54" s="124" customFormat="1" ht="21" customHeight="1" spans="1:7">
      <c r="A54" s="146">
        <v>20701</v>
      </c>
      <c r="B54" s="147" t="s">
        <v>181</v>
      </c>
      <c r="C54" s="148">
        <v>1388</v>
      </c>
      <c r="D54" s="148">
        <v>2096.4</v>
      </c>
      <c r="E54" s="148">
        <f t="shared" si="2"/>
        <v>708.4</v>
      </c>
      <c r="F54" s="149">
        <f t="shared" si="3"/>
        <v>0.510374639769453</v>
      </c>
      <c r="G54" s="150"/>
    </row>
    <row r="55" s="124" customFormat="1" ht="21" customHeight="1" spans="1:7">
      <c r="A55" s="146">
        <v>20702</v>
      </c>
      <c r="B55" s="147" t="s">
        <v>182</v>
      </c>
      <c r="C55" s="148">
        <v>82</v>
      </c>
      <c r="D55" s="148">
        <v>210</v>
      </c>
      <c r="E55" s="148">
        <f t="shared" si="2"/>
        <v>128</v>
      </c>
      <c r="F55" s="149">
        <f t="shared" si="3"/>
        <v>1.5609756097561</v>
      </c>
      <c r="G55" s="150"/>
    </row>
    <row r="56" s="124" customFormat="1" ht="21" customHeight="1" spans="1:7">
      <c r="A56" s="146">
        <v>20703</v>
      </c>
      <c r="B56" s="147" t="s">
        <v>183</v>
      </c>
      <c r="C56" s="148">
        <v>99</v>
      </c>
      <c r="D56" s="148">
        <v>151.2</v>
      </c>
      <c r="E56" s="148">
        <f t="shared" si="2"/>
        <v>52.2</v>
      </c>
      <c r="F56" s="149">
        <f t="shared" si="3"/>
        <v>0.527272727272727</v>
      </c>
      <c r="G56" s="150"/>
    </row>
    <row r="57" s="124" customFormat="1" ht="21" customHeight="1" spans="1:7">
      <c r="A57" s="146">
        <v>20706</v>
      </c>
      <c r="B57" s="147" t="s">
        <v>184</v>
      </c>
      <c r="C57" s="148">
        <v>0</v>
      </c>
      <c r="D57" s="148">
        <v>8.4</v>
      </c>
      <c r="E57" s="148">
        <f t="shared" si="2"/>
        <v>8.4</v>
      </c>
      <c r="F57" s="151" t="e">
        <f t="shared" si="3"/>
        <v>#DIV/0!</v>
      </c>
      <c r="G57" s="150"/>
    </row>
    <row r="58" s="124" customFormat="1" ht="21" customHeight="1" spans="1:7">
      <c r="A58" s="146">
        <v>20708</v>
      </c>
      <c r="B58" s="147" t="s">
        <v>185</v>
      </c>
      <c r="C58" s="148">
        <v>18</v>
      </c>
      <c r="D58" s="148">
        <v>15.6</v>
      </c>
      <c r="E58" s="148">
        <f t="shared" si="2"/>
        <v>-2.4</v>
      </c>
      <c r="F58" s="149">
        <f t="shared" si="3"/>
        <v>-0.133333333333333</v>
      </c>
      <c r="G58" s="150"/>
    </row>
    <row r="59" s="124" customFormat="1" ht="21" customHeight="1" spans="1:7">
      <c r="A59" s="146">
        <v>20799</v>
      </c>
      <c r="B59" s="147" t="s">
        <v>186</v>
      </c>
      <c r="C59" s="148">
        <v>0</v>
      </c>
      <c r="D59" s="148">
        <v>343.2</v>
      </c>
      <c r="E59" s="148">
        <f t="shared" si="2"/>
        <v>343.2</v>
      </c>
      <c r="F59" s="151" t="e">
        <f t="shared" si="3"/>
        <v>#DIV/0!</v>
      </c>
      <c r="G59" s="150"/>
    </row>
    <row r="60" s="124" customFormat="1" ht="21" customHeight="1" spans="1:7">
      <c r="A60" s="141">
        <v>208</v>
      </c>
      <c r="B60" s="142" t="s">
        <v>187</v>
      </c>
      <c r="C60" s="143">
        <f>SUM(C61:C78)</f>
        <v>107766</v>
      </c>
      <c r="D60" s="143">
        <f>SUM(D61:D78)</f>
        <v>101924.6</v>
      </c>
      <c r="E60" s="143">
        <f t="shared" si="2"/>
        <v>-5841.39999999998</v>
      </c>
      <c r="F60" s="144">
        <f t="shared" si="3"/>
        <v>-0.0542044800772041</v>
      </c>
      <c r="G60" s="145"/>
    </row>
    <row r="61" s="124" customFormat="1" ht="21" customHeight="1" spans="1:7">
      <c r="A61" s="146">
        <v>20801</v>
      </c>
      <c r="B61" s="147" t="s">
        <v>188</v>
      </c>
      <c r="C61" s="148">
        <v>1625</v>
      </c>
      <c r="D61" s="148">
        <v>1954.8</v>
      </c>
      <c r="E61" s="148">
        <f t="shared" si="2"/>
        <v>329.8</v>
      </c>
      <c r="F61" s="149">
        <f t="shared" si="3"/>
        <v>0.202953846153846</v>
      </c>
      <c r="G61" s="150"/>
    </row>
    <row r="62" s="124" customFormat="1" ht="21" customHeight="1" spans="1:7">
      <c r="A62" s="146">
        <v>20802</v>
      </c>
      <c r="B62" s="147" t="s">
        <v>189</v>
      </c>
      <c r="C62" s="148">
        <v>642</v>
      </c>
      <c r="D62" s="148">
        <v>888</v>
      </c>
      <c r="E62" s="148">
        <f t="shared" si="2"/>
        <v>246</v>
      </c>
      <c r="F62" s="149">
        <f t="shared" si="3"/>
        <v>0.383177570093458</v>
      </c>
      <c r="G62" s="150"/>
    </row>
    <row r="63" s="124" customFormat="1" ht="21" customHeight="1" spans="1:7">
      <c r="A63" s="146">
        <v>20805</v>
      </c>
      <c r="B63" s="147" t="s">
        <v>190</v>
      </c>
      <c r="C63" s="148">
        <v>46621</v>
      </c>
      <c r="D63" s="148">
        <v>37457.4</v>
      </c>
      <c r="E63" s="148">
        <f t="shared" si="2"/>
        <v>-9163.6</v>
      </c>
      <c r="F63" s="149">
        <f t="shared" si="3"/>
        <v>-0.196555200446151</v>
      </c>
      <c r="G63" s="150"/>
    </row>
    <row r="64" s="124" customFormat="1" ht="21" customHeight="1" spans="1:7">
      <c r="A64" s="146">
        <v>20806</v>
      </c>
      <c r="B64" s="147" t="s">
        <v>191</v>
      </c>
      <c r="C64" s="148">
        <v>0</v>
      </c>
      <c r="D64" s="148">
        <v>0</v>
      </c>
      <c r="E64" s="148">
        <f t="shared" si="2"/>
        <v>0</v>
      </c>
      <c r="F64" s="151" t="e">
        <f t="shared" si="3"/>
        <v>#DIV/0!</v>
      </c>
      <c r="G64" s="150"/>
    </row>
    <row r="65" s="124" customFormat="1" ht="21" customHeight="1" spans="1:7">
      <c r="A65" s="146">
        <v>20807</v>
      </c>
      <c r="B65" s="147" t="s">
        <v>192</v>
      </c>
      <c r="C65" s="148">
        <v>2585</v>
      </c>
      <c r="D65" s="148">
        <v>2563.2</v>
      </c>
      <c r="E65" s="148">
        <f t="shared" si="2"/>
        <v>-21.8000000000002</v>
      </c>
      <c r="F65" s="149">
        <f t="shared" si="3"/>
        <v>-0.00843326885880084</v>
      </c>
      <c r="G65" s="150"/>
    </row>
    <row r="66" s="124" customFormat="1" ht="21" customHeight="1" spans="1:7">
      <c r="A66" s="146">
        <v>20808</v>
      </c>
      <c r="B66" s="147" t="s">
        <v>193</v>
      </c>
      <c r="C66" s="148">
        <v>8887</v>
      </c>
      <c r="D66" s="148">
        <v>6826</v>
      </c>
      <c r="E66" s="148">
        <f t="shared" si="2"/>
        <v>-2061</v>
      </c>
      <c r="F66" s="149">
        <f t="shared" si="3"/>
        <v>-0.231911781253516</v>
      </c>
      <c r="G66" s="150"/>
    </row>
    <row r="67" s="124" customFormat="1" ht="21" customHeight="1" spans="1:7">
      <c r="A67" s="146">
        <v>20809</v>
      </c>
      <c r="B67" s="147" t="s">
        <v>194</v>
      </c>
      <c r="C67" s="148">
        <v>721</v>
      </c>
      <c r="D67" s="148">
        <v>717.6</v>
      </c>
      <c r="E67" s="148">
        <f t="shared" si="2"/>
        <v>-3.39999999999998</v>
      </c>
      <c r="F67" s="149">
        <f t="shared" si="3"/>
        <v>-0.00471567267683769</v>
      </c>
      <c r="G67" s="150"/>
    </row>
    <row r="68" s="124" customFormat="1" ht="21" customHeight="1" spans="1:7">
      <c r="A68" s="146">
        <v>20810</v>
      </c>
      <c r="B68" s="147" t="s">
        <v>195</v>
      </c>
      <c r="C68" s="148">
        <v>1446</v>
      </c>
      <c r="D68" s="148">
        <v>1579.2</v>
      </c>
      <c r="E68" s="148">
        <f t="shared" si="2"/>
        <v>133.2</v>
      </c>
      <c r="F68" s="149">
        <f t="shared" si="3"/>
        <v>0.0921161825726141</v>
      </c>
      <c r="G68" s="150"/>
    </row>
    <row r="69" s="124" customFormat="1" ht="21" customHeight="1" spans="1:7">
      <c r="A69" s="146">
        <v>20811</v>
      </c>
      <c r="B69" s="147" t="s">
        <v>196</v>
      </c>
      <c r="C69" s="148">
        <v>1037</v>
      </c>
      <c r="D69" s="148">
        <v>1263.6</v>
      </c>
      <c r="E69" s="148">
        <f t="shared" si="2"/>
        <v>226.6</v>
      </c>
      <c r="F69" s="149">
        <f t="shared" si="3"/>
        <v>0.218514946962391</v>
      </c>
      <c r="G69" s="150"/>
    </row>
    <row r="70" s="124" customFormat="1" ht="21" customHeight="1" spans="1:7">
      <c r="A70" s="146">
        <v>20816</v>
      </c>
      <c r="B70" s="147" t="s">
        <v>197</v>
      </c>
      <c r="C70" s="148">
        <v>6</v>
      </c>
      <c r="D70" s="148">
        <v>39.6</v>
      </c>
      <c r="E70" s="148">
        <f t="shared" ref="E70:E101" si="4">D70-C70</f>
        <v>33.6</v>
      </c>
      <c r="F70" s="149">
        <f t="shared" ref="F70:F101" si="5">E70/C70</f>
        <v>5.6</v>
      </c>
      <c r="G70" s="150"/>
    </row>
    <row r="71" s="124" customFormat="1" ht="21" customHeight="1" spans="1:7">
      <c r="A71" s="146">
        <v>20819</v>
      </c>
      <c r="B71" s="147" t="s">
        <v>198</v>
      </c>
      <c r="C71" s="148">
        <v>8700</v>
      </c>
      <c r="D71" s="148">
        <v>13726.8</v>
      </c>
      <c r="E71" s="148">
        <f t="shared" si="4"/>
        <v>5026.8</v>
      </c>
      <c r="F71" s="149">
        <f t="shared" si="5"/>
        <v>0.577793103448276</v>
      </c>
      <c r="G71" s="150"/>
    </row>
    <row r="72" s="124" customFormat="1" ht="21" customHeight="1" spans="1:7">
      <c r="A72" s="146">
        <v>20820</v>
      </c>
      <c r="B72" s="147" t="s">
        <v>199</v>
      </c>
      <c r="C72" s="148">
        <v>450</v>
      </c>
      <c r="D72" s="148">
        <v>441.6</v>
      </c>
      <c r="E72" s="148">
        <f t="shared" si="4"/>
        <v>-8.39999999999998</v>
      </c>
      <c r="F72" s="149">
        <f t="shared" si="5"/>
        <v>-0.0186666666666666</v>
      </c>
      <c r="G72" s="150"/>
    </row>
    <row r="73" s="124" customFormat="1" ht="21" customHeight="1" spans="1:7">
      <c r="A73" s="146">
        <v>20821</v>
      </c>
      <c r="B73" s="147" t="s">
        <v>200</v>
      </c>
      <c r="C73" s="148">
        <v>5772</v>
      </c>
      <c r="D73" s="148">
        <v>5925.6</v>
      </c>
      <c r="E73" s="148">
        <f t="shared" si="4"/>
        <v>153.6</v>
      </c>
      <c r="F73" s="149">
        <f t="shared" si="5"/>
        <v>0.0266112266112267</v>
      </c>
      <c r="G73" s="150"/>
    </row>
    <row r="74" s="124" customFormat="1" ht="21" customHeight="1" spans="1:7">
      <c r="A74" s="146">
        <v>20825</v>
      </c>
      <c r="B74" s="147" t="s">
        <v>201</v>
      </c>
      <c r="C74" s="148">
        <v>0</v>
      </c>
      <c r="D74" s="148">
        <v>1.2</v>
      </c>
      <c r="E74" s="148">
        <f t="shared" si="4"/>
        <v>1.2</v>
      </c>
      <c r="F74" s="151" t="e">
        <f t="shared" si="5"/>
        <v>#DIV/0!</v>
      </c>
      <c r="G74" s="150"/>
    </row>
    <row r="75" s="124" customFormat="1" ht="21" customHeight="1" spans="1:7">
      <c r="A75" s="146">
        <v>20826</v>
      </c>
      <c r="B75" s="147" t="s">
        <v>202</v>
      </c>
      <c r="C75" s="148">
        <v>27041</v>
      </c>
      <c r="D75" s="148">
        <v>19672</v>
      </c>
      <c r="E75" s="148">
        <f t="shared" si="4"/>
        <v>-7369</v>
      </c>
      <c r="F75" s="149">
        <f t="shared" si="5"/>
        <v>-0.27251211123849</v>
      </c>
      <c r="G75" s="150"/>
    </row>
    <row r="76" s="124" customFormat="1" ht="21" customHeight="1" spans="1:7">
      <c r="A76" s="146">
        <v>20828</v>
      </c>
      <c r="B76" s="147" t="s">
        <v>203</v>
      </c>
      <c r="C76" s="148">
        <v>243</v>
      </c>
      <c r="D76" s="148">
        <v>418.8</v>
      </c>
      <c r="E76" s="148">
        <f t="shared" si="4"/>
        <v>175.8</v>
      </c>
      <c r="F76" s="149">
        <f t="shared" si="5"/>
        <v>0.723456790123457</v>
      </c>
      <c r="G76" s="150"/>
    </row>
    <row r="77" s="124" customFormat="1" ht="21" customHeight="1" spans="1:7">
      <c r="A77" s="146">
        <v>20830</v>
      </c>
      <c r="B77" s="147" t="s">
        <v>204</v>
      </c>
      <c r="C77" s="148">
        <v>1596</v>
      </c>
      <c r="D77" s="148">
        <v>7863.6</v>
      </c>
      <c r="E77" s="148">
        <f t="shared" si="4"/>
        <v>6267.6</v>
      </c>
      <c r="F77" s="149">
        <f t="shared" si="5"/>
        <v>3.92706766917293</v>
      </c>
      <c r="G77" s="150"/>
    </row>
    <row r="78" s="124" customFormat="1" ht="21" customHeight="1" spans="1:7">
      <c r="A78" s="146">
        <v>20899</v>
      </c>
      <c r="B78" s="147" t="s">
        <v>205</v>
      </c>
      <c r="C78" s="148">
        <v>394</v>
      </c>
      <c r="D78" s="148">
        <v>585.6</v>
      </c>
      <c r="E78" s="148">
        <f t="shared" si="4"/>
        <v>191.6</v>
      </c>
      <c r="F78" s="149">
        <f t="shared" si="5"/>
        <v>0.486294416243655</v>
      </c>
      <c r="G78" s="150"/>
    </row>
    <row r="79" s="124" customFormat="1" ht="21" customHeight="1" spans="1:7">
      <c r="A79" s="141">
        <v>210</v>
      </c>
      <c r="B79" s="142" t="s">
        <v>206</v>
      </c>
      <c r="C79" s="143">
        <f>SUM(C80:C91)</f>
        <v>39268</v>
      </c>
      <c r="D79" s="143">
        <f>SUM(D80:D91)</f>
        <v>34737.8</v>
      </c>
      <c r="E79" s="143">
        <f t="shared" si="4"/>
        <v>-4530.2</v>
      </c>
      <c r="F79" s="144">
        <f t="shared" si="5"/>
        <v>-0.115366201487216</v>
      </c>
      <c r="G79" s="145"/>
    </row>
    <row r="80" s="124" customFormat="1" ht="21" customHeight="1" spans="1:7">
      <c r="A80" s="146">
        <v>21001</v>
      </c>
      <c r="B80" s="147" t="s">
        <v>207</v>
      </c>
      <c r="C80" s="148">
        <v>752</v>
      </c>
      <c r="D80" s="148">
        <v>836.4</v>
      </c>
      <c r="E80" s="148">
        <f t="shared" si="4"/>
        <v>84.4</v>
      </c>
      <c r="F80" s="149">
        <f t="shared" si="5"/>
        <v>0.112234042553191</v>
      </c>
      <c r="G80" s="150"/>
    </row>
    <row r="81" s="124" customFormat="1" ht="21" customHeight="1" spans="1:7">
      <c r="A81" s="146">
        <v>21002</v>
      </c>
      <c r="B81" s="147" t="s">
        <v>208</v>
      </c>
      <c r="C81" s="148">
        <v>300</v>
      </c>
      <c r="D81" s="148">
        <v>373</v>
      </c>
      <c r="E81" s="148">
        <f t="shared" si="4"/>
        <v>73</v>
      </c>
      <c r="F81" s="149">
        <f t="shared" si="5"/>
        <v>0.243333333333333</v>
      </c>
      <c r="G81" s="150"/>
    </row>
    <row r="82" s="124" customFormat="1" ht="21" customHeight="1" spans="1:7">
      <c r="A82" s="146">
        <v>21003</v>
      </c>
      <c r="B82" s="147" t="s">
        <v>209</v>
      </c>
      <c r="C82" s="148">
        <v>7529</v>
      </c>
      <c r="D82" s="148">
        <v>6792</v>
      </c>
      <c r="E82" s="148">
        <f t="shared" si="4"/>
        <v>-737</v>
      </c>
      <c r="F82" s="149">
        <f t="shared" si="5"/>
        <v>-0.0978881657590649</v>
      </c>
      <c r="G82" s="150"/>
    </row>
    <row r="83" s="124" customFormat="1" ht="21" customHeight="1" spans="1:7">
      <c r="A83" s="146">
        <v>21004</v>
      </c>
      <c r="B83" s="147" t="s">
        <v>210</v>
      </c>
      <c r="C83" s="148">
        <v>7766</v>
      </c>
      <c r="D83" s="148">
        <v>6309.6</v>
      </c>
      <c r="E83" s="148">
        <f t="shared" si="4"/>
        <v>-1456.4</v>
      </c>
      <c r="F83" s="149">
        <f t="shared" si="5"/>
        <v>-0.187535410764872</v>
      </c>
      <c r="G83" s="150"/>
    </row>
    <row r="84" s="124" customFormat="1" ht="21" customHeight="1" spans="1:7">
      <c r="A84" s="146">
        <v>21007</v>
      </c>
      <c r="B84" s="147" t="s">
        <v>211</v>
      </c>
      <c r="C84" s="148">
        <v>3491</v>
      </c>
      <c r="D84" s="148">
        <v>4058.4</v>
      </c>
      <c r="E84" s="148">
        <f t="shared" si="4"/>
        <v>567.4</v>
      </c>
      <c r="F84" s="149">
        <f t="shared" si="5"/>
        <v>0.162532225723288</v>
      </c>
      <c r="G84" s="150"/>
    </row>
    <row r="85" s="124" customFormat="1" ht="21" customHeight="1" spans="1:7">
      <c r="A85" s="146">
        <v>21011</v>
      </c>
      <c r="B85" s="147" t="s">
        <v>212</v>
      </c>
      <c r="C85" s="148">
        <v>7899</v>
      </c>
      <c r="D85" s="148">
        <v>7551.6</v>
      </c>
      <c r="E85" s="148">
        <f t="shared" si="4"/>
        <v>-347.4</v>
      </c>
      <c r="F85" s="149">
        <f t="shared" si="5"/>
        <v>-0.043980250664641</v>
      </c>
      <c r="G85" s="153"/>
    </row>
    <row r="86" s="124" customFormat="1" ht="21" customHeight="1" spans="1:7">
      <c r="A86" s="146">
        <v>21012</v>
      </c>
      <c r="B86" s="147" t="s">
        <v>213</v>
      </c>
      <c r="C86" s="148">
        <v>5910</v>
      </c>
      <c r="D86" s="148">
        <v>3592.4</v>
      </c>
      <c r="E86" s="148">
        <f t="shared" si="4"/>
        <v>-2317.6</v>
      </c>
      <c r="F86" s="149">
        <f t="shared" si="5"/>
        <v>-0.392148900169205</v>
      </c>
      <c r="G86" s="153"/>
    </row>
    <row r="87" s="124" customFormat="1" ht="21" customHeight="1" spans="1:7">
      <c r="A87" s="146">
        <v>21013</v>
      </c>
      <c r="B87" s="147" t="s">
        <v>214</v>
      </c>
      <c r="C87" s="148">
        <v>4531</v>
      </c>
      <c r="D87" s="148">
        <v>4105.2</v>
      </c>
      <c r="E87" s="148">
        <f t="shared" si="4"/>
        <v>-425.8</v>
      </c>
      <c r="F87" s="149">
        <f t="shared" si="5"/>
        <v>-0.093974839991172</v>
      </c>
      <c r="G87" s="150"/>
    </row>
    <row r="88" s="124" customFormat="1" ht="21" customHeight="1" spans="1:7">
      <c r="A88" s="146">
        <v>21014</v>
      </c>
      <c r="B88" s="147" t="s">
        <v>215</v>
      </c>
      <c r="C88" s="148">
        <v>19</v>
      </c>
      <c r="D88" s="148">
        <v>106.8</v>
      </c>
      <c r="E88" s="148">
        <f t="shared" si="4"/>
        <v>87.8</v>
      </c>
      <c r="F88" s="149">
        <f t="shared" si="5"/>
        <v>4.62105263157895</v>
      </c>
      <c r="G88" s="150"/>
    </row>
    <row r="89" s="124" customFormat="1" ht="21" customHeight="1" spans="1:7">
      <c r="A89" s="146">
        <v>21015</v>
      </c>
      <c r="B89" s="147" t="s">
        <v>216</v>
      </c>
      <c r="C89" s="148">
        <v>661</v>
      </c>
      <c r="D89" s="148">
        <v>838.4</v>
      </c>
      <c r="E89" s="148">
        <f t="shared" si="4"/>
        <v>177.4</v>
      </c>
      <c r="F89" s="149">
        <f t="shared" si="5"/>
        <v>0.268381240544629</v>
      </c>
      <c r="G89" s="150"/>
    </row>
    <row r="90" s="124" customFormat="1" ht="21" customHeight="1" spans="1:7">
      <c r="A90" s="146">
        <v>21017</v>
      </c>
      <c r="B90" s="147" t="s">
        <v>217</v>
      </c>
      <c r="C90" s="148">
        <v>68</v>
      </c>
      <c r="D90" s="148">
        <v>12</v>
      </c>
      <c r="E90" s="148">
        <f t="shared" si="4"/>
        <v>-56</v>
      </c>
      <c r="F90" s="149">
        <f t="shared" si="5"/>
        <v>-0.823529411764706</v>
      </c>
      <c r="G90" s="150"/>
    </row>
    <row r="91" s="124" customFormat="1" ht="21" customHeight="1" spans="1:7">
      <c r="A91" s="146">
        <v>21099</v>
      </c>
      <c r="B91" s="147" t="s">
        <v>218</v>
      </c>
      <c r="C91" s="148">
        <v>342</v>
      </c>
      <c r="D91" s="148">
        <v>162</v>
      </c>
      <c r="E91" s="148">
        <f t="shared" si="4"/>
        <v>-180</v>
      </c>
      <c r="F91" s="149">
        <f t="shared" si="5"/>
        <v>-0.526315789473684</v>
      </c>
      <c r="G91" s="150"/>
    </row>
    <row r="92" s="124" customFormat="1" ht="21" customHeight="1" spans="1:7">
      <c r="A92" s="141">
        <v>211</v>
      </c>
      <c r="B92" s="142" t="s">
        <v>219</v>
      </c>
      <c r="C92" s="143">
        <f>SUM(C93:C100)</f>
        <v>2179</v>
      </c>
      <c r="D92" s="143">
        <f>SUM(D93:D100)</f>
        <v>1684.8</v>
      </c>
      <c r="E92" s="143">
        <f t="shared" si="4"/>
        <v>-494.2</v>
      </c>
      <c r="F92" s="144">
        <f t="shared" si="5"/>
        <v>-0.226801284993116</v>
      </c>
      <c r="G92" s="145"/>
    </row>
    <row r="93" s="124" customFormat="1" ht="21" customHeight="1" spans="1:7">
      <c r="A93" s="146">
        <v>21101</v>
      </c>
      <c r="B93" s="147" t="s">
        <v>220</v>
      </c>
      <c r="C93" s="148">
        <v>20</v>
      </c>
      <c r="D93" s="148">
        <v>70.8</v>
      </c>
      <c r="E93" s="148">
        <f t="shared" si="4"/>
        <v>50.8</v>
      </c>
      <c r="F93" s="149">
        <f t="shared" si="5"/>
        <v>2.54</v>
      </c>
      <c r="G93" s="150"/>
    </row>
    <row r="94" s="124" customFormat="1" ht="21" customHeight="1" spans="1:7">
      <c r="A94" s="146">
        <v>21102</v>
      </c>
      <c r="B94" s="147" t="s">
        <v>221</v>
      </c>
      <c r="C94" s="148">
        <v>100</v>
      </c>
      <c r="D94" s="148">
        <v>13.2</v>
      </c>
      <c r="E94" s="148">
        <f t="shared" si="4"/>
        <v>-86.8</v>
      </c>
      <c r="F94" s="149">
        <f t="shared" si="5"/>
        <v>-0.868</v>
      </c>
      <c r="G94" s="150"/>
    </row>
    <row r="95" s="124" customFormat="1" ht="21" customHeight="1" spans="1:7">
      <c r="A95" s="146">
        <v>21103</v>
      </c>
      <c r="B95" s="147" t="s">
        <v>222</v>
      </c>
      <c r="C95" s="148">
        <v>15</v>
      </c>
      <c r="D95" s="148">
        <v>684</v>
      </c>
      <c r="E95" s="148">
        <f t="shared" si="4"/>
        <v>669</v>
      </c>
      <c r="F95" s="149">
        <f t="shared" si="5"/>
        <v>44.6</v>
      </c>
      <c r="G95" s="150"/>
    </row>
    <row r="96" s="124" customFormat="1" ht="21" customHeight="1" spans="1:7">
      <c r="A96" s="146">
        <v>21104</v>
      </c>
      <c r="B96" s="147" t="s">
        <v>223</v>
      </c>
      <c r="C96" s="148">
        <v>633</v>
      </c>
      <c r="D96" s="148">
        <v>856.8</v>
      </c>
      <c r="E96" s="148">
        <f t="shared" si="4"/>
        <v>223.8</v>
      </c>
      <c r="F96" s="149">
        <f t="shared" si="5"/>
        <v>0.353554502369668</v>
      </c>
      <c r="G96" s="150"/>
    </row>
    <row r="97" s="124" customFormat="1" ht="21" customHeight="1" spans="1:7">
      <c r="A97" s="146">
        <v>21105</v>
      </c>
      <c r="B97" s="147" t="s">
        <v>224</v>
      </c>
      <c r="C97" s="148">
        <v>1411</v>
      </c>
      <c r="D97" s="148">
        <v>52.8</v>
      </c>
      <c r="E97" s="148">
        <f t="shared" si="4"/>
        <v>-1358.2</v>
      </c>
      <c r="F97" s="149">
        <f t="shared" si="5"/>
        <v>-0.962579730687456</v>
      </c>
      <c r="G97" s="150"/>
    </row>
    <row r="98" s="124" customFormat="1" ht="21" customHeight="1" spans="1:7">
      <c r="A98" s="146">
        <v>21110</v>
      </c>
      <c r="B98" s="147" t="s">
        <v>225</v>
      </c>
      <c r="C98" s="148">
        <v>0</v>
      </c>
      <c r="D98" s="148">
        <v>7.2</v>
      </c>
      <c r="E98" s="148">
        <f t="shared" si="4"/>
        <v>7.2</v>
      </c>
      <c r="F98" s="151" t="e">
        <f t="shared" si="5"/>
        <v>#DIV/0!</v>
      </c>
      <c r="G98" s="152"/>
    </row>
    <row r="99" s="124" customFormat="1" ht="21" customHeight="1" spans="1:7">
      <c r="A99" s="146">
        <v>21112</v>
      </c>
      <c r="B99" s="147" t="s">
        <v>226</v>
      </c>
      <c r="C99" s="148">
        <v>0</v>
      </c>
      <c r="D99" s="148">
        <v>0</v>
      </c>
      <c r="E99" s="148">
        <f t="shared" si="4"/>
        <v>0</v>
      </c>
      <c r="F99" s="151" t="e">
        <f t="shared" si="5"/>
        <v>#DIV/0!</v>
      </c>
      <c r="G99" s="150"/>
    </row>
    <row r="100" s="124" customFormat="1" ht="21" customHeight="1" spans="1:7">
      <c r="A100" s="146">
        <v>21199</v>
      </c>
      <c r="B100" s="147" t="s">
        <v>227</v>
      </c>
      <c r="C100" s="148">
        <v>0</v>
      </c>
      <c r="D100" s="148">
        <v>0</v>
      </c>
      <c r="E100" s="148">
        <f t="shared" si="4"/>
        <v>0</v>
      </c>
      <c r="F100" s="151" t="e">
        <f t="shared" si="5"/>
        <v>#DIV/0!</v>
      </c>
      <c r="G100" s="150"/>
    </row>
    <row r="101" s="124" customFormat="1" ht="21" customHeight="1" spans="1:7">
      <c r="A101" s="141">
        <v>212</v>
      </c>
      <c r="B101" s="142" t="s">
        <v>228</v>
      </c>
      <c r="C101" s="143">
        <f>SUM(C102:C106)</f>
        <v>16725</v>
      </c>
      <c r="D101" s="143">
        <f>SUM(D102:D106)</f>
        <v>10068.4</v>
      </c>
      <c r="E101" s="143">
        <f t="shared" si="4"/>
        <v>-6656.6</v>
      </c>
      <c r="F101" s="144">
        <f t="shared" si="5"/>
        <v>-0.398002989536622</v>
      </c>
      <c r="G101" s="145"/>
    </row>
    <row r="102" s="124" customFormat="1" ht="21" customHeight="1" spans="1:7">
      <c r="A102" s="146">
        <v>21201</v>
      </c>
      <c r="B102" s="147" t="s">
        <v>229</v>
      </c>
      <c r="C102" s="148">
        <v>4274</v>
      </c>
      <c r="D102" s="148">
        <v>4370.8</v>
      </c>
      <c r="E102" s="148">
        <f t="shared" ref="E102:E133" si="6">D102-C102</f>
        <v>96.8000000000002</v>
      </c>
      <c r="F102" s="149">
        <f t="shared" ref="F102:F133" si="7">E102/C102</f>
        <v>0.0226485727655592</v>
      </c>
      <c r="G102" s="150"/>
    </row>
    <row r="103" s="124" customFormat="1" ht="21" customHeight="1" spans="1:7">
      <c r="A103" s="146">
        <v>21203</v>
      </c>
      <c r="B103" s="147" t="s">
        <v>230</v>
      </c>
      <c r="C103" s="148">
        <v>8861</v>
      </c>
      <c r="D103" s="148">
        <v>2266</v>
      </c>
      <c r="E103" s="148">
        <f t="shared" si="6"/>
        <v>-6595</v>
      </c>
      <c r="F103" s="149">
        <f t="shared" si="7"/>
        <v>-0.744272655456495</v>
      </c>
      <c r="G103" s="150"/>
    </row>
    <row r="104" s="124" customFormat="1" ht="21" customHeight="1" spans="1:7">
      <c r="A104" s="146">
        <v>21205</v>
      </c>
      <c r="B104" s="147" t="s">
        <v>231</v>
      </c>
      <c r="C104" s="148">
        <v>3590</v>
      </c>
      <c r="D104" s="148">
        <v>3033.2</v>
      </c>
      <c r="E104" s="148">
        <f t="shared" si="6"/>
        <v>-556.8</v>
      </c>
      <c r="F104" s="149">
        <f t="shared" si="7"/>
        <v>-0.155097493036212</v>
      </c>
      <c r="G104" s="150"/>
    </row>
    <row r="105" s="124" customFormat="1" ht="21" customHeight="1" spans="1:7">
      <c r="A105" s="146">
        <v>21206</v>
      </c>
      <c r="B105" s="147" t="s">
        <v>232</v>
      </c>
      <c r="C105" s="148">
        <v>0</v>
      </c>
      <c r="D105" s="148">
        <v>0</v>
      </c>
      <c r="E105" s="148">
        <f t="shared" si="6"/>
        <v>0</v>
      </c>
      <c r="F105" s="151" t="e">
        <f t="shared" si="7"/>
        <v>#DIV/0!</v>
      </c>
      <c r="G105" s="150"/>
    </row>
    <row r="106" s="124" customFormat="1" ht="21" customHeight="1" spans="1:7">
      <c r="A106" s="146">
        <v>21299</v>
      </c>
      <c r="B106" s="147" t="s">
        <v>233</v>
      </c>
      <c r="C106" s="148">
        <v>0</v>
      </c>
      <c r="D106" s="148">
        <v>398.4</v>
      </c>
      <c r="E106" s="148">
        <f t="shared" si="6"/>
        <v>398.4</v>
      </c>
      <c r="F106" s="151" t="e">
        <f t="shared" si="7"/>
        <v>#DIV/0!</v>
      </c>
      <c r="G106" s="150"/>
    </row>
    <row r="107" s="124" customFormat="1" ht="21" customHeight="1" spans="1:7">
      <c r="A107" s="141">
        <v>213</v>
      </c>
      <c r="B107" s="142" t="s">
        <v>234</v>
      </c>
      <c r="C107" s="143">
        <f>SUM(C108:C114)</f>
        <v>65369</v>
      </c>
      <c r="D107" s="143">
        <f>SUM(D108:D114)</f>
        <v>101876</v>
      </c>
      <c r="E107" s="143">
        <f t="shared" si="6"/>
        <v>36507</v>
      </c>
      <c r="F107" s="144">
        <f t="shared" si="7"/>
        <v>0.558475730086126</v>
      </c>
      <c r="G107" s="145"/>
    </row>
    <row r="108" s="124" customFormat="1" ht="21" customHeight="1" spans="1:7">
      <c r="A108" s="146">
        <v>21301</v>
      </c>
      <c r="B108" s="147" t="s">
        <v>235</v>
      </c>
      <c r="C108" s="148">
        <v>12369</v>
      </c>
      <c r="D108" s="148">
        <v>25748.4</v>
      </c>
      <c r="E108" s="148">
        <f t="shared" si="6"/>
        <v>13379.4</v>
      </c>
      <c r="F108" s="149">
        <f t="shared" si="7"/>
        <v>1.08168809119573</v>
      </c>
      <c r="G108" s="150"/>
    </row>
    <row r="109" s="124" customFormat="1" ht="21" customHeight="1" spans="1:7">
      <c r="A109" s="146">
        <v>21302</v>
      </c>
      <c r="B109" s="147" t="s">
        <v>236</v>
      </c>
      <c r="C109" s="148">
        <v>4730</v>
      </c>
      <c r="D109" s="148">
        <v>8293.2</v>
      </c>
      <c r="E109" s="148">
        <f t="shared" si="6"/>
        <v>3563.2</v>
      </c>
      <c r="F109" s="149">
        <f t="shared" si="7"/>
        <v>0.753319238900634</v>
      </c>
      <c r="G109" s="150"/>
    </row>
    <row r="110" s="124" customFormat="1" ht="21" customHeight="1" spans="1:7">
      <c r="A110" s="146">
        <v>21303</v>
      </c>
      <c r="B110" s="147" t="s">
        <v>237</v>
      </c>
      <c r="C110" s="148">
        <v>8436</v>
      </c>
      <c r="D110" s="148">
        <v>11088</v>
      </c>
      <c r="E110" s="148">
        <f t="shared" si="6"/>
        <v>2652</v>
      </c>
      <c r="F110" s="149">
        <f t="shared" si="7"/>
        <v>0.314366998577525</v>
      </c>
      <c r="G110" s="150"/>
    </row>
    <row r="111" s="124" customFormat="1" ht="21" customHeight="1" spans="1:7">
      <c r="A111" s="146">
        <v>21305</v>
      </c>
      <c r="B111" s="147" t="s">
        <v>238</v>
      </c>
      <c r="C111" s="148">
        <v>22052</v>
      </c>
      <c r="D111" s="148">
        <v>27430</v>
      </c>
      <c r="E111" s="148">
        <f t="shared" si="6"/>
        <v>5378</v>
      </c>
      <c r="F111" s="149">
        <f t="shared" si="7"/>
        <v>0.243878106294214</v>
      </c>
      <c r="G111" s="150"/>
    </row>
    <row r="112" s="124" customFormat="1" ht="21" customHeight="1" spans="1:7">
      <c r="A112" s="146">
        <v>21307</v>
      </c>
      <c r="B112" s="147" t="s">
        <v>239</v>
      </c>
      <c r="C112" s="148">
        <v>9936</v>
      </c>
      <c r="D112" s="148">
        <v>22104.4</v>
      </c>
      <c r="E112" s="148">
        <f t="shared" si="6"/>
        <v>12168.4</v>
      </c>
      <c r="F112" s="149">
        <f t="shared" si="7"/>
        <v>1.22467793880837</v>
      </c>
      <c r="G112" s="150"/>
    </row>
    <row r="113" s="124" customFormat="1" ht="21" customHeight="1" spans="1:7">
      <c r="A113" s="146">
        <v>21308</v>
      </c>
      <c r="B113" s="147" t="s">
        <v>240</v>
      </c>
      <c r="C113" s="148">
        <v>7200</v>
      </c>
      <c r="D113" s="148">
        <v>5593.2</v>
      </c>
      <c r="E113" s="148">
        <f t="shared" si="6"/>
        <v>-1606.8</v>
      </c>
      <c r="F113" s="149">
        <f t="shared" si="7"/>
        <v>-0.223166666666667</v>
      </c>
      <c r="G113" s="150"/>
    </row>
    <row r="114" s="124" customFormat="1" ht="21" customHeight="1" spans="1:7">
      <c r="A114" s="146">
        <v>21399</v>
      </c>
      <c r="B114" s="147" t="s">
        <v>241</v>
      </c>
      <c r="C114" s="148">
        <v>646</v>
      </c>
      <c r="D114" s="148">
        <v>1618.8</v>
      </c>
      <c r="E114" s="148">
        <f t="shared" si="6"/>
        <v>972.8</v>
      </c>
      <c r="F114" s="149">
        <f t="shared" si="7"/>
        <v>1.50588235294118</v>
      </c>
      <c r="G114" s="150"/>
    </row>
    <row r="115" s="124" customFormat="1" ht="21" customHeight="1" spans="1:7">
      <c r="A115" s="141">
        <v>214</v>
      </c>
      <c r="B115" s="142" t="s">
        <v>242</v>
      </c>
      <c r="C115" s="143">
        <f>SUM(C116:C118)</f>
        <v>2409</v>
      </c>
      <c r="D115" s="143">
        <f>SUM(D116:D118)</f>
        <v>5883</v>
      </c>
      <c r="E115" s="143">
        <f t="shared" si="6"/>
        <v>3474</v>
      </c>
      <c r="F115" s="144">
        <f t="shared" si="7"/>
        <v>1.44209215442092</v>
      </c>
      <c r="G115" s="145"/>
    </row>
    <row r="116" s="124" customFormat="1" ht="21" customHeight="1" spans="1:7">
      <c r="A116" s="146">
        <v>21401</v>
      </c>
      <c r="B116" s="147" t="s">
        <v>243</v>
      </c>
      <c r="C116" s="148">
        <v>2409</v>
      </c>
      <c r="D116" s="148">
        <v>4789</v>
      </c>
      <c r="E116" s="148">
        <f t="shared" si="6"/>
        <v>2380</v>
      </c>
      <c r="F116" s="149">
        <f t="shared" si="7"/>
        <v>0.987961809879618</v>
      </c>
      <c r="G116" s="152"/>
    </row>
    <row r="117" s="124" customFormat="1" ht="21" customHeight="1" spans="1:7">
      <c r="A117" s="146">
        <v>21402</v>
      </c>
      <c r="B117" s="147" t="s">
        <v>244</v>
      </c>
      <c r="C117" s="148">
        <v>0</v>
      </c>
      <c r="D117" s="148">
        <v>0</v>
      </c>
      <c r="E117" s="148">
        <f t="shared" si="6"/>
        <v>0</v>
      </c>
      <c r="F117" s="151" t="e">
        <f t="shared" si="7"/>
        <v>#DIV/0!</v>
      </c>
      <c r="G117" s="154"/>
    </row>
    <row r="118" s="124" customFormat="1" ht="21" customHeight="1" spans="1:7">
      <c r="A118" s="146">
        <v>21499</v>
      </c>
      <c r="B118" s="147" t="s">
        <v>245</v>
      </c>
      <c r="C118" s="148"/>
      <c r="D118" s="148">
        <v>1094</v>
      </c>
      <c r="E118" s="148">
        <f t="shared" si="6"/>
        <v>1094</v>
      </c>
      <c r="F118" s="151" t="e">
        <f t="shared" si="7"/>
        <v>#DIV/0!</v>
      </c>
      <c r="G118" s="150"/>
    </row>
    <row r="119" s="124" customFormat="1" ht="21" customHeight="1" spans="1:7">
      <c r="A119" s="141">
        <v>215</v>
      </c>
      <c r="B119" s="142" t="s">
        <v>246</v>
      </c>
      <c r="C119" s="143">
        <f>SUM(C120:C122)</f>
        <v>456</v>
      </c>
      <c r="D119" s="143">
        <f>SUM(D120:D122)</f>
        <v>2534</v>
      </c>
      <c r="E119" s="143">
        <f t="shared" si="6"/>
        <v>2078</v>
      </c>
      <c r="F119" s="144">
        <f t="shared" si="7"/>
        <v>4.55701754385965</v>
      </c>
      <c r="G119" s="145"/>
    </row>
    <row r="120" s="124" customFormat="1" ht="22" customHeight="1" spans="1:7">
      <c r="A120" s="146">
        <v>21502</v>
      </c>
      <c r="B120" s="147" t="s">
        <v>247</v>
      </c>
      <c r="C120" s="148">
        <v>0</v>
      </c>
      <c r="D120" s="148">
        <v>422</v>
      </c>
      <c r="E120" s="148">
        <f t="shared" si="6"/>
        <v>422</v>
      </c>
      <c r="F120" s="151" t="e">
        <f t="shared" si="7"/>
        <v>#DIV/0!</v>
      </c>
      <c r="G120" s="150"/>
    </row>
    <row r="121" s="124" customFormat="1" ht="21" customHeight="1" spans="1:7">
      <c r="A121" s="146">
        <v>21505</v>
      </c>
      <c r="B121" s="147" t="s">
        <v>248</v>
      </c>
      <c r="C121" s="148">
        <v>456</v>
      </c>
      <c r="D121" s="148">
        <v>1872</v>
      </c>
      <c r="E121" s="148">
        <f t="shared" si="6"/>
        <v>1416</v>
      </c>
      <c r="F121" s="149">
        <f t="shared" si="7"/>
        <v>3.10526315789474</v>
      </c>
      <c r="G121" s="150"/>
    </row>
    <row r="122" s="124" customFormat="1" ht="21" customHeight="1" spans="1:7">
      <c r="A122" s="146">
        <v>21599</v>
      </c>
      <c r="B122" s="147" t="s">
        <v>249</v>
      </c>
      <c r="C122" s="148">
        <v>0</v>
      </c>
      <c r="D122" s="148">
        <v>240</v>
      </c>
      <c r="E122" s="148">
        <f t="shared" si="6"/>
        <v>240</v>
      </c>
      <c r="F122" s="151" t="e">
        <f t="shared" si="7"/>
        <v>#DIV/0!</v>
      </c>
      <c r="G122" s="150"/>
    </row>
    <row r="123" s="124" customFormat="1" ht="21" customHeight="1" spans="1:7">
      <c r="A123" s="141">
        <v>216</v>
      </c>
      <c r="B123" s="142" t="s">
        <v>250</v>
      </c>
      <c r="C123" s="143">
        <f>SUM(C124:C125)</f>
        <v>226</v>
      </c>
      <c r="D123" s="143">
        <f>SUM(D124:D125)</f>
        <v>321.6</v>
      </c>
      <c r="E123" s="143">
        <f t="shared" si="6"/>
        <v>95.6</v>
      </c>
      <c r="F123" s="144">
        <f t="shared" si="7"/>
        <v>0.423008849557522</v>
      </c>
      <c r="G123" s="145"/>
    </row>
    <row r="124" s="124" customFormat="1" ht="21" customHeight="1" spans="1:7">
      <c r="A124" s="146">
        <v>21602</v>
      </c>
      <c r="B124" s="147" t="s">
        <v>251</v>
      </c>
      <c r="C124" s="148">
        <v>226</v>
      </c>
      <c r="D124" s="148">
        <v>321.6</v>
      </c>
      <c r="E124" s="148">
        <f t="shared" si="6"/>
        <v>95.6</v>
      </c>
      <c r="F124" s="149">
        <f t="shared" si="7"/>
        <v>0.423008849557522</v>
      </c>
      <c r="G124" s="150"/>
    </row>
    <row r="125" s="124" customFormat="1" ht="21" customHeight="1" spans="1:7">
      <c r="A125" s="146">
        <v>21699</v>
      </c>
      <c r="B125" s="147" t="s">
        <v>252</v>
      </c>
      <c r="C125" s="148">
        <v>0</v>
      </c>
      <c r="D125" s="148">
        <v>0</v>
      </c>
      <c r="E125" s="148">
        <f t="shared" si="6"/>
        <v>0</v>
      </c>
      <c r="F125" s="151" t="e">
        <f t="shared" si="7"/>
        <v>#DIV/0!</v>
      </c>
      <c r="G125" s="150"/>
    </row>
    <row r="126" s="124" customFormat="1" ht="21" customHeight="1" spans="1:7">
      <c r="A126" s="141">
        <v>217</v>
      </c>
      <c r="B126" s="142" t="s">
        <v>253</v>
      </c>
      <c r="C126" s="143"/>
      <c r="D126" s="143">
        <f>D127+D128</f>
        <v>1521</v>
      </c>
      <c r="E126" s="143">
        <f t="shared" si="6"/>
        <v>1521</v>
      </c>
      <c r="F126" s="155" t="e">
        <f t="shared" si="7"/>
        <v>#DIV/0!</v>
      </c>
      <c r="G126" s="150"/>
    </row>
    <row r="127" s="124" customFormat="1" ht="21" customHeight="1" spans="1:7">
      <c r="A127" s="146">
        <v>21703</v>
      </c>
      <c r="B127" s="147" t="s">
        <v>254</v>
      </c>
      <c r="C127" s="148"/>
      <c r="D127" s="148">
        <v>1521</v>
      </c>
      <c r="E127" s="148">
        <f t="shared" si="6"/>
        <v>1521</v>
      </c>
      <c r="F127" s="151" t="e">
        <f t="shared" si="7"/>
        <v>#DIV/0!</v>
      </c>
      <c r="G127" s="150"/>
    </row>
    <row r="128" s="124" customFormat="1" ht="21" customHeight="1" spans="1:7">
      <c r="A128" s="146">
        <v>21799</v>
      </c>
      <c r="B128" s="147" t="s">
        <v>255</v>
      </c>
      <c r="C128" s="148">
        <v>0</v>
      </c>
      <c r="D128" s="148">
        <v>0</v>
      </c>
      <c r="E128" s="148">
        <f t="shared" si="6"/>
        <v>0</v>
      </c>
      <c r="F128" s="151" t="e">
        <f t="shared" si="7"/>
        <v>#DIV/0!</v>
      </c>
      <c r="G128" s="150"/>
    </row>
    <row r="129" s="124" customFormat="1" ht="21" customHeight="1" spans="1:7">
      <c r="A129" s="141">
        <v>220</v>
      </c>
      <c r="B129" s="142" t="s">
        <v>256</v>
      </c>
      <c r="C129" s="143">
        <f>SUM(C130:C132)</f>
        <v>1163</v>
      </c>
      <c r="D129" s="143">
        <f>SUM(D130:D132)</f>
        <v>3312.4</v>
      </c>
      <c r="E129" s="143">
        <f t="shared" si="6"/>
        <v>2149.4</v>
      </c>
      <c r="F129" s="144">
        <f t="shared" si="7"/>
        <v>1.8481513327601</v>
      </c>
      <c r="G129" s="145"/>
    </row>
    <row r="130" s="124" customFormat="1" ht="21" customHeight="1" spans="1:7">
      <c r="A130" s="146">
        <v>22001</v>
      </c>
      <c r="B130" s="147" t="s">
        <v>257</v>
      </c>
      <c r="C130" s="148">
        <v>1151</v>
      </c>
      <c r="D130" s="148">
        <v>3265.6</v>
      </c>
      <c r="E130" s="148">
        <f t="shared" si="6"/>
        <v>2114.6</v>
      </c>
      <c r="F130" s="149">
        <f t="shared" si="7"/>
        <v>1.83718505647263</v>
      </c>
      <c r="G130" s="156"/>
    </row>
    <row r="131" s="124" customFormat="1" ht="21" customHeight="1" spans="1:7">
      <c r="A131" s="146">
        <v>22005</v>
      </c>
      <c r="B131" s="147" t="s">
        <v>258</v>
      </c>
      <c r="C131" s="148">
        <v>12</v>
      </c>
      <c r="D131" s="148">
        <v>46.8</v>
      </c>
      <c r="E131" s="148">
        <f t="shared" si="6"/>
        <v>34.8</v>
      </c>
      <c r="F131" s="149">
        <f t="shared" si="7"/>
        <v>2.9</v>
      </c>
      <c r="G131" s="150"/>
    </row>
    <row r="132" s="124" customFormat="1" ht="21" customHeight="1" spans="1:7">
      <c r="A132" s="146">
        <v>22099</v>
      </c>
      <c r="B132" s="147" t="s">
        <v>259</v>
      </c>
      <c r="C132" s="148">
        <v>0</v>
      </c>
      <c r="D132" s="148">
        <v>0</v>
      </c>
      <c r="E132" s="148">
        <f t="shared" si="6"/>
        <v>0</v>
      </c>
      <c r="F132" s="151" t="e">
        <f t="shared" si="7"/>
        <v>#DIV/0!</v>
      </c>
      <c r="G132" s="150"/>
    </row>
    <row r="133" s="124" customFormat="1" ht="21" customHeight="1" spans="1:7">
      <c r="A133" s="141">
        <v>221</v>
      </c>
      <c r="B133" s="142" t="s">
        <v>260</v>
      </c>
      <c r="C133" s="143">
        <f>SUM(C134:C136)</f>
        <v>13414</v>
      </c>
      <c r="D133" s="143">
        <f>SUM(D134:D136)</f>
        <v>15033.2</v>
      </c>
      <c r="E133" s="143">
        <f t="shared" si="6"/>
        <v>1619.2</v>
      </c>
      <c r="F133" s="144">
        <f t="shared" si="7"/>
        <v>0.120709706277024</v>
      </c>
      <c r="G133" s="145"/>
    </row>
    <row r="134" s="124" customFormat="1" ht="21" customHeight="1" spans="1:7">
      <c r="A134" s="146">
        <v>22101</v>
      </c>
      <c r="B134" s="147" t="s">
        <v>261</v>
      </c>
      <c r="C134" s="148">
        <v>482</v>
      </c>
      <c r="D134" s="148">
        <v>2100</v>
      </c>
      <c r="E134" s="148">
        <f t="shared" ref="E134:E162" si="8">D134-C134</f>
        <v>1618</v>
      </c>
      <c r="F134" s="149">
        <f t="shared" ref="F134:F162" si="9">E134/C134</f>
        <v>3.35684647302905</v>
      </c>
      <c r="G134" s="150"/>
    </row>
    <row r="135" s="124" customFormat="1" ht="21" customHeight="1" spans="1:7">
      <c r="A135" s="146">
        <v>22102</v>
      </c>
      <c r="B135" s="147" t="s">
        <v>262</v>
      </c>
      <c r="C135" s="148">
        <v>12932</v>
      </c>
      <c r="D135" s="148">
        <v>12861.2</v>
      </c>
      <c r="E135" s="148">
        <f t="shared" si="8"/>
        <v>-70.7999999999993</v>
      </c>
      <c r="F135" s="149">
        <f t="shared" si="9"/>
        <v>-0.00547479121558918</v>
      </c>
      <c r="G135" s="150"/>
    </row>
    <row r="136" s="124" customFormat="1" ht="21" customHeight="1" spans="1:7">
      <c r="A136" s="146">
        <v>22103</v>
      </c>
      <c r="B136" s="147" t="s">
        <v>263</v>
      </c>
      <c r="C136" s="148"/>
      <c r="D136" s="148">
        <v>72</v>
      </c>
      <c r="E136" s="148">
        <f t="shared" si="8"/>
        <v>72</v>
      </c>
      <c r="F136" s="151" t="e">
        <f t="shared" si="9"/>
        <v>#DIV/0!</v>
      </c>
      <c r="G136" s="150"/>
    </row>
    <row r="137" s="124" customFormat="1" ht="21" customHeight="1" spans="1:7">
      <c r="A137" s="141">
        <v>222</v>
      </c>
      <c r="B137" s="142" t="s">
        <v>264</v>
      </c>
      <c r="C137" s="143">
        <f>SUM(C138:C139)</f>
        <v>640</v>
      </c>
      <c r="D137" s="143">
        <f>SUM(D138:D139)</f>
        <v>500.4</v>
      </c>
      <c r="E137" s="143">
        <f t="shared" si="8"/>
        <v>-139.6</v>
      </c>
      <c r="F137" s="144">
        <f t="shared" si="9"/>
        <v>-0.218125</v>
      </c>
      <c r="G137" s="145"/>
    </row>
    <row r="138" s="124" customFormat="1" ht="21" customHeight="1" spans="1:7">
      <c r="A138" s="146">
        <v>22201</v>
      </c>
      <c r="B138" s="147" t="s">
        <v>265</v>
      </c>
      <c r="C138" s="148">
        <v>540</v>
      </c>
      <c r="D138" s="148">
        <v>384</v>
      </c>
      <c r="E138" s="148">
        <f t="shared" si="8"/>
        <v>-156</v>
      </c>
      <c r="F138" s="149">
        <f t="shared" si="9"/>
        <v>-0.288888888888889</v>
      </c>
      <c r="G138" s="150"/>
    </row>
    <row r="139" s="124" customFormat="1" ht="21" customHeight="1" spans="1:7">
      <c r="A139" s="146">
        <v>22204</v>
      </c>
      <c r="B139" s="147" t="s">
        <v>266</v>
      </c>
      <c r="C139" s="148">
        <v>100</v>
      </c>
      <c r="D139" s="148">
        <v>116.4</v>
      </c>
      <c r="E139" s="148">
        <f t="shared" si="8"/>
        <v>16.4</v>
      </c>
      <c r="F139" s="149">
        <f t="shared" si="9"/>
        <v>0.164</v>
      </c>
      <c r="G139" s="150"/>
    </row>
    <row r="140" s="124" customFormat="1" ht="21" customHeight="1" spans="1:7">
      <c r="A140" s="141">
        <v>224</v>
      </c>
      <c r="B140" s="142" t="s">
        <v>267</v>
      </c>
      <c r="C140" s="143">
        <f>SUM(C141:C146)</f>
        <v>2086</v>
      </c>
      <c r="D140" s="143">
        <f>SUM(D141:D146)</f>
        <v>3510.8</v>
      </c>
      <c r="E140" s="143">
        <f t="shared" si="8"/>
        <v>1424.8</v>
      </c>
      <c r="F140" s="144">
        <f t="shared" si="9"/>
        <v>0.683029721955896</v>
      </c>
      <c r="G140" s="145"/>
    </row>
    <row r="141" s="124" customFormat="1" ht="21" customHeight="1" spans="1:7">
      <c r="A141" s="146">
        <v>22401</v>
      </c>
      <c r="B141" s="147" t="s">
        <v>268</v>
      </c>
      <c r="C141" s="148">
        <v>662</v>
      </c>
      <c r="D141" s="148">
        <v>1366.4</v>
      </c>
      <c r="E141" s="148">
        <f t="shared" si="8"/>
        <v>704.4</v>
      </c>
      <c r="F141" s="149">
        <f t="shared" si="9"/>
        <v>1.06404833836858</v>
      </c>
      <c r="G141" s="150"/>
    </row>
    <row r="142" s="124" customFormat="1" ht="21" customHeight="1" spans="1:7">
      <c r="A142" s="146">
        <v>22402</v>
      </c>
      <c r="B142" s="147" t="s">
        <v>269</v>
      </c>
      <c r="C142" s="148">
        <v>562</v>
      </c>
      <c r="D142" s="148">
        <v>478</v>
      </c>
      <c r="E142" s="148">
        <f t="shared" si="8"/>
        <v>-84</v>
      </c>
      <c r="F142" s="149">
        <f t="shared" si="9"/>
        <v>-0.149466192170818</v>
      </c>
      <c r="G142" s="150"/>
    </row>
    <row r="143" s="124" customFormat="1" ht="21" customHeight="1" spans="1:7">
      <c r="A143" s="146">
        <v>22405</v>
      </c>
      <c r="B143" s="147" t="s">
        <v>270</v>
      </c>
      <c r="C143" s="148">
        <v>67</v>
      </c>
      <c r="D143" s="148">
        <v>82.8</v>
      </c>
      <c r="E143" s="148">
        <f t="shared" si="8"/>
        <v>15.8</v>
      </c>
      <c r="F143" s="149">
        <f t="shared" si="9"/>
        <v>0.235820895522388</v>
      </c>
      <c r="G143" s="150"/>
    </row>
    <row r="144" s="124" customFormat="1" ht="21" customHeight="1" spans="1:7">
      <c r="A144" s="146">
        <v>22406</v>
      </c>
      <c r="B144" s="147" t="s">
        <v>271</v>
      </c>
      <c r="C144" s="148">
        <v>755</v>
      </c>
      <c r="D144" s="148">
        <v>902</v>
      </c>
      <c r="E144" s="148">
        <f t="shared" si="8"/>
        <v>147</v>
      </c>
      <c r="F144" s="149">
        <f t="shared" si="9"/>
        <v>0.194701986754967</v>
      </c>
      <c r="G144" s="145"/>
    </row>
    <row r="145" s="124" customFormat="1" ht="21" customHeight="1" spans="1:7">
      <c r="A145" s="146">
        <v>22407</v>
      </c>
      <c r="B145" s="147" t="s">
        <v>272</v>
      </c>
      <c r="C145" s="148">
        <v>0</v>
      </c>
      <c r="D145" s="148">
        <v>645.6</v>
      </c>
      <c r="E145" s="148">
        <f t="shared" si="8"/>
        <v>645.6</v>
      </c>
      <c r="F145" s="151" t="e">
        <f t="shared" si="9"/>
        <v>#DIV/0!</v>
      </c>
      <c r="G145" s="150"/>
    </row>
    <row r="146" s="124" customFormat="1" ht="21" customHeight="1" spans="1:7">
      <c r="A146" s="146">
        <v>22499</v>
      </c>
      <c r="B146" s="147" t="s">
        <v>273</v>
      </c>
      <c r="C146" s="148">
        <v>40</v>
      </c>
      <c r="D146" s="148">
        <v>36</v>
      </c>
      <c r="E146" s="148">
        <f t="shared" si="8"/>
        <v>-4</v>
      </c>
      <c r="F146" s="149">
        <f t="shared" si="9"/>
        <v>-0.1</v>
      </c>
      <c r="G146" s="150"/>
    </row>
    <row r="147" s="124" customFormat="1" ht="21" customHeight="1" spans="1:7">
      <c r="A147" s="141">
        <v>227</v>
      </c>
      <c r="B147" s="142" t="s">
        <v>274</v>
      </c>
      <c r="C147" s="143">
        <f>SUM(C148)</f>
        <v>4150</v>
      </c>
      <c r="D147" s="143">
        <f>SUM(D148)</f>
        <v>0</v>
      </c>
      <c r="E147" s="143">
        <f t="shared" si="8"/>
        <v>-4150</v>
      </c>
      <c r="F147" s="144">
        <f t="shared" si="9"/>
        <v>-1</v>
      </c>
      <c r="G147" s="150"/>
    </row>
    <row r="148" s="124" customFormat="1" ht="21" customHeight="1" spans="1:7">
      <c r="A148" s="157"/>
      <c r="B148" s="147" t="s">
        <v>275</v>
      </c>
      <c r="C148" s="148">
        <v>4150</v>
      </c>
      <c r="D148" s="148"/>
      <c r="E148" s="148">
        <f t="shared" si="8"/>
        <v>-4150</v>
      </c>
      <c r="F148" s="149">
        <f t="shared" si="9"/>
        <v>-1</v>
      </c>
      <c r="G148" s="150"/>
    </row>
    <row r="149" s="124" customFormat="1" ht="21" customHeight="1" spans="1:7">
      <c r="A149" s="141">
        <v>229</v>
      </c>
      <c r="B149" s="142" t="s">
        <v>276</v>
      </c>
      <c r="C149" s="143">
        <f>SUM(C150:C150)</f>
        <v>4285</v>
      </c>
      <c r="D149" s="148">
        <v>0</v>
      </c>
      <c r="E149" s="143">
        <f t="shared" si="8"/>
        <v>-4285</v>
      </c>
      <c r="F149" s="144">
        <f t="shared" si="9"/>
        <v>-1</v>
      </c>
      <c r="G149" s="150"/>
    </row>
    <row r="150" s="124" customFormat="1" ht="21" customHeight="1" spans="1:7">
      <c r="A150" s="146">
        <v>22999</v>
      </c>
      <c r="B150" s="147" t="s">
        <v>277</v>
      </c>
      <c r="C150" s="148">
        <v>4285</v>
      </c>
      <c r="D150" s="148">
        <v>0</v>
      </c>
      <c r="E150" s="148">
        <f t="shared" si="8"/>
        <v>-4285</v>
      </c>
      <c r="F150" s="149">
        <f t="shared" si="9"/>
        <v>-1</v>
      </c>
      <c r="G150" s="150"/>
    </row>
    <row r="151" s="124" customFormat="1" ht="21" customHeight="1" spans="1:7">
      <c r="A151" s="141">
        <v>232</v>
      </c>
      <c r="B151" s="142" t="s">
        <v>278</v>
      </c>
      <c r="C151" s="143">
        <f>SUM(C152)</f>
        <v>5432</v>
      </c>
      <c r="D151" s="143">
        <f>SUM(D152)</f>
        <v>5560</v>
      </c>
      <c r="E151" s="143">
        <f t="shared" si="8"/>
        <v>128</v>
      </c>
      <c r="F151" s="144">
        <f t="shared" si="9"/>
        <v>0.0235640648011782</v>
      </c>
      <c r="G151" s="145"/>
    </row>
    <row r="152" s="124" customFormat="1" ht="21" customHeight="1" spans="1:7">
      <c r="A152" s="146">
        <v>23203</v>
      </c>
      <c r="B152" s="147" t="s">
        <v>279</v>
      </c>
      <c r="C152" s="148">
        <v>5432</v>
      </c>
      <c r="D152" s="148">
        <v>5560</v>
      </c>
      <c r="E152" s="148">
        <f t="shared" si="8"/>
        <v>128</v>
      </c>
      <c r="F152" s="149">
        <f t="shared" si="9"/>
        <v>0.0235640648011782</v>
      </c>
      <c r="G152" s="145"/>
    </row>
    <row r="153" s="124" customFormat="1" ht="21" customHeight="1" spans="1:7">
      <c r="A153" s="141">
        <v>233</v>
      </c>
      <c r="B153" s="142" t="s">
        <v>280</v>
      </c>
      <c r="C153" s="143">
        <f>SUM(C154)</f>
        <v>0</v>
      </c>
      <c r="D153" s="148">
        <v>0</v>
      </c>
      <c r="E153" s="143">
        <f t="shared" si="8"/>
        <v>0</v>
      </c>
      <c r="F153" s="155" t="e">
        <f t="shared" si="9"/>
        <v>#DIV/0!</v>
      </c>
      <c r="G153" s="150"/>
    </row>
    <row r="154" s="124" customFormat="1" ht="21" customHeight="1" spans="1:7">
      <c r="A154" s="146">
        <v>23303</v>
      </c>
      <c r="B154" s="147" t="s">
        <v>281</v>
      </c>
      <c r="C154" s="148">
        <v>0</v>
      </c>
      <c r="D154" s="148">
        <v>0</v>
      </c>
      <c r="E154" s="148">
        <f t="shared" si="8"/>
        <v>0</v>
      </c>
      <c r="F154" s="151" t="e">
        <f t="shared" si="9"/>
        <v>#DIV/0!</v>
      </c>
      <c r="G154" s="150"/>
    </row>
    <row r="155" s="124" customFormat="1" ht="21" customHeight="1" spans="1:7">
      <c r="A155" s="158"/>
      <c r="B155" s="92" t="s">
        <v>282</v>
      </c>
      <c r="C155" s="143">
        <f>C5+C29+C32+C39+C47+C53+C60+C79+C92+C101+C107+C115+C119+C123+C129+C133+C137+C140+C147+C149+C151+C153</f>
        <v>410275</v>
      </c>
      <c r="D155" s="143">
        <f>D5+D29+D32+D39+D47+D53+D60+D79+D92+D101+D107+D115+D119+D123+D129+D133+D137+D140+D147+D149+D151+D153+D126</f>
        <v>453964.8</v>
      </c>
      <c r="E155" s="143">
        <f t="shared" si="8"/>
        <v>43689.8</v>
      </c>
      <c r="F155" s="144">
        <f t="shared" si="9"/>
        <v>0.106489062214369</v>
      </c>
      <c r="G155" s="145"/>
    </row>
    <row r="156" s="124" customFormat="1" ht="21" customHeight="1" spans="1:7">
      <c r="A156" s="159">
        <v>23006</v>
      </c>
      <c r="B156" s="110" t="s">
        <v>283</v>
      </c>
      <c r="C156" s="148">
        <v>8280</v>
      </c>
      <c r="D156" s="148">
        <v>8327</v>
      </c>
      <c r="E156" s="148">
        <f t="shared" si="8"/>
        <v>47</v>
      </c>
      <c r="F156" s="149">
        <f t="shared" si="9"/>
        <v>0.00567632850241546</v>
      </c>
      <c r="G156" s="150"/>
    </row>
    <row r="157" s="124" customFormat="1" ht="21" customHeight="1" spans="1:7">
      <c r="A157" s="158">
        <v>23008</v>
      </c>
      <c r="B157" s="110" t="s">
        <v>284</v>
      </c>
      <c r="C157" s="148"/>
      <c r="D157" s="143"/>
      <c r="E157" s="148">
        <f t="shared" si="8"/>
        <v>0</v>
      </c>
      <c r="F157" s="151" t="e">
        <f t="shared" si="9"/>
        <v>#DIV/0!</v>
      </c>
      <c r="G157" s="145"/>
    </row>
    <row r="158" s="124" customFormat="1" ht="21" customHeight="1" spans="1:7">
      <c r="A158" s="158">
        <v>23015</v>
      </c>
      <c r="B158" s="110" t="s">
        <v>285</v>
      </c>
      <c r="C158" s="148">
        <v>0</v>
      </c>
      <c r="D158" s="148"/>
      <c r="E158" s="148">
        <f t="shared" si="8"/>
        <v>0</v>
      </c>
      <c r="F158" s="151" t="e">
        <f t="shared" si="9"/>
        <v>#DIV/0!</v>
      </c>
      <c r="G158" s="150"/>
    </row>
    <row r="159" s="124" customFormat="1" ht="21" customHeight="1" spans="1:7">
      <c r="A159" s="158">
        <v>231</v>
      </c>
      <c r="B159" s="110" t="s">
        <v>286</v>
      </c>
      <c r="C159" s="148">
        <v>2900</v>
      </c>
      <c r="D159" s="148">
        <v>27300</v>
      </c>
      <c r="E159" s="148">
        <f t="shared" si="8"/>
        <v>24400</v>
      </c>
      <c r="F159" s="149">
        <f t="shared" si="9"/>
        <v>8.41379310344828</v>
      </c>
      <c r="G159" s="110"/>
    </row>
    <row r="160" s="124" customFormat="1" ht="21" customHeight="1" spans="1:7">
      <c r="A160" s="69"/>
      <c r="B160" s="114" t="s">
        <v>92</v>
      </c>
      <c r="C160" s="143">
        <f>C155+C156+C158+C159</f>
        <v>421455</v>
      </c>
      <c r="D160" s="143">
        <f>D155+D156+D158+D159</f>
        <v>489591.8</v>
      </c>
      <c r="E160" s="143">
        <f t="shared" si="8"/>
        <v>68136.8</v>
      </c>
      <c r="F160" s="144">
        <f t="shared" si="9"/>
        <v>0.161670403720445</v>
      </c>
      <c r="G160" s="110"/>
    </row>
    <row r="161" s="124" customFormat="1" ht="21" customHeight="1" spans="1:7">
      <c r="A161" s="158"/>
      <c r="B161" s="110" t="s">
        <v>98</v>
      </c>
      <c r="C161" s="148">
        <v>0</v>
      </c>
      <c r="D161" s="148"/>
      <c r="E161" s="143">
        <f t="shared" si="8"/>
        <v>0</v>
      </c>
      <c r="F161" s="155" t="e">
        <f t="shared" si="9"/>
        <v>#DIV/0!</v>
      </c>
      <c r="G161" s="110"/>
    </row>
    <row r="162" s="124" customFormat="1" ht="21" customHeight="1" spans="1:7">
      <c r="A162" s="158"/>
      <c r="B162" s="110" t="s">
        <v>287</v>
      </c>
      <c r="C162" s="148">
        <v>0</v>
      </c>
      <c r="D162" s="148"/>
      <c r="E162" s="143">
        <f t="shared" si="8"/>
        <v>0</v>
      </c>
      <c r="F162" s="155" t="e">
        <f t="shared" si="9"/>
        <v>#DIV/0!</v>
      </c>
      <c r="G162" s="110"/>
    </row>
    <row r="163" s="125" customFormat="1" ht="13.5" spans="1:7">
      <c r="A163" s="160"/>
      <c r="B163" s="127"/>
      <c r="C163" s="161"/>
      <c r="D163" s="161"/>
      <c r="E163" s="161"/>
      <c r="F163" s="162"/>
      <c r="G163" s="163"/>
    </row>
    <row r="164" s="125" customFormat="1" ht="13.5" spans="1:7">
      <c r="A164" s="160"/>
      <c r="B164" s="127"/>
      <c r="C164" s="161"/>
      <c r="D164" s="161"/>
      <c r="E164" s="161"/>
      <c r="F164" s="162"/>
      <c r="G164" s="163"/>
    </row>
    <row r="165" s="125" customFormat="1" ht="13.5" spans="1:7">
      <c r="A165" s="160"/>
      <c r="B165" s="127"/>
      <c r="C165" s="161"/>
      <c r="D165" s="161"/>
      <c r="E165" s="161"/>
      <c r="F165" s="162"/>
      <c r="G165" s="163"/>
    </row>
    <row r="166" s="125" customFormat="1" ht="13.5" spans="1:7">
      <c r="A166" s="160"/>
      <c r="B166" s="127"/>
      <c r="C166" s="161"/>
      <c r="D166" s="161"/>
      <c r="E166" s="161"/>
      <c r="F166" s="162"/>
      <c r="G166" s="163"/>
    </row>
    <row r="167" s="125" customFormat="1" ht="13.5" spans="1:7">
      <c r="A167" s="160"/>
      <c r="B167" s="127"/>
      <c r="C167" s="161"/>
      <c r="D167" s="161"/>
      <c r="E167" s="161"/>
      <c r="F167" s="162"/>
      <c r="G167" s="163"/>
    </row>
    <row r="168" s="125" customFormat="1" ht="13.5" spans="1:7">
      <c r="A168" s="160"/>
      <c r="B168" s="127"/>
      <c r="C168" s="161"/>
      <c r="D168" s="161"/>
      <c r="E168" s="161"/>
      <c r="F168" s="162"/>
      <c r="G168" s="163"/>
    </row>
    <row r="169" s="125" customFormat="1" ht="13.5" spans="1:7">
      <c r="A169" s="160"/>
      <c r="B169" s="127"/>
      <c r="C169" s="161"/>
      <c r="D169" s="161"/>
      <c r="E169" s="161"/>
      <c r="F169" s="162"/>
      <c r="G169" s="163"/>
    </row>
    <row r="170" s="125" customFormat="1" ht="13.5" spans="1:7">
      <c r="A170" s="160"/>
      <c r="B170" s="127"/>
      <c r="C170" s="161"/>
      <c r="D170" s="161"/>
      <c r="E170" s="161"/>
      <c r="F170" s="162"/>
      <c r="G170" s="163"/>
    </row>
    <row r="171" s="125" customFormat="1" ht="13.5" spans="1:7">
      <c r="A171" s="160"/>
      <c r="B171" s="127"/>
      <c r="C171" s="161"/>
      <c r="D171" s="161"/>
      <c r="E171" s="161"/>
      <c r="F171" s="162"/>
      <c r="G171" s="163"/>
    </row>
    <row r="172" s="125" customFormat="1" ht="13.5" spans="1:7">
      <c r="A172" s="160"/>
      <c r="B172" s="127"/>
      <c r="C172" s="161"/>
      <c r="D172" s="161"/>
      <c r="E172" s="161"/>
      <c r="F172" s="162"/>
      <c r="G172" s="163"/>
    </row>
    <row r="173" s="125" customFormat="1" ht="13.5" spans="1:7">
      <c r="A173" s="160"/>
      <c r="B173" s="127"/>
      <c r="C173" s="161"/>
      <c r="D173" s="161"/>
      <c r="E173" s="161"/>
      <c r="F173" s="162"/>
      <c r="G173" s="163"/>
    </row>
    <row r="174" s="125" customFormat="1" ht="13.5" spans="1:7">
      <c r="A174" s="160"/>
      <c r="B174" s="127"/>
      <c r="C174" s="161"/>
      <c r="D174" s="161"/>
      <c r="E174" s="161"/>
      <c r="F174" s="162"/>
      <c r="G174" s="163"/>
    </row>
    <row r="175" s="125" customFormat="1" ht="13.5" spans="1:7">
      <c r="A175" s="160"/>
      <c r="B175" s="127"/>
      <c r="C175" s="161"/>
      <c r="D175" s="161"/>
      <c r="E175" s="161"/>
      <c r="F175" s="162"/>
      <c r="G175" s="163"/>
    </row>
    <row r="176" s="125" customFormat="1" ht="13.5" spans="1:7">
      <c r="A176" s="160"/>
      <c r="B176" s="127"/>
      <c r="C176" s="161"/>
      <c r="D176" s="161"/>
      <c r="E176" s="161"/>
      <c r="F176" s="162"/>
      <c r="G176" s="163"/>
    </row>
    <row r="177" s="125" customFormat="1" ht="13.5" spans="1:7">
      <c r="A177" s="160"/>
      <c r="B177" s="127"/>
      <c r="C177" s="161"/>
      <c r="D177" s="161"/>
      <c r="E177" s="161"/>
      <c r="F177" s="162"/>
      <c r="G177" s="163"/>
    </row>
    <row r="178" s="125" customFormat="1" ht="13.5" spans="1:7">
      <c r="A178" s="160"/>
      <c r="B178" s="127"/>
      <c r="C178" s="161"/>
      <c r="D178" s="161"/>
      <c r="E178" s="161"/>
      <c r="F178" s="162"/>
      <c r="G178" s="163"/>
    </row>
    <row r="179" s="125" customFormat="1" ht="13.5" spans="1:7">
      <c r="A179" s="160"/>
      <c r="B179" s="127"/>
      <c r="C179" s="161"/>
      <c r="D179" s="161"/>
      <c r="E179" s="161"/>
      <c r="F179" s="162"/>
      <c r="G179" s="163"/>
    </row>
    <row r="180" s="125" customFormat="1" ht="13.5" spans="1:7">
      <c r="A180" s="160"/>
      <c r="B180" s="127"/>
      <c r="C180" s="161"/>
      <c r="D180" s="161"/>
      <c r="E180" s="161"/>
      <c r="F180" s="162"/>
      <c r="G180" s="163"/>
    </row>
    <row r="181" s="125" customFormat="1" ht="13.5" spans="1:7">
      <c r="A181" s="160"/>
      <c r="B181" s="127"/>
      <c r="C181" s="161"/>
      <c r="D181" s="161"/>
      <c r="E181" s="161"/>
      <c r="F181" s="162"/>
      <c r="G181" s="163"/>
    </row>
    <row r="182" s="125" customFormat="1" ht="13.5" spans="1:7">
      <c r="A182" s="160"/>
      <c r="B182" s="127"/>
      <c r="C182" s="161"/>
      <c r="D182" s="161"/>
      <c r="E182" s="161"/>
      <c r="F182" s="162"/>
      <c r="G182" s="163"/>
    </row>
    <row r="183" s="125" customFormat="1" ht="13.5" spans="1:7">
      <c r="A183" s="160"/>
      <c r="B183" s="127"/>
      <c r="C183" s="161"/>
      <c r="D183" s="161"/>
      <c r="E183" s="161"/>
      <c r="F183" s="162"/>
      <c r="G183" s="163"/>
    </row>
    <row r="184" s="125" customFormat="1" ht="13.5" spans="1:7">
      <c r="A184" s="160"/>
      <c r="B184" s="127"/>
      <c r="C184" s="161"/>
      <c r="D184" s="161"/>
      <c r="E184" s="161"/>
      <c r="F184" s="162"/>
      <c r="G184" s="163"/>
    </row>
    <row r="185" s="125" customFormat="1" ht="13.5" spans="1:7">
      <c r="A185" s="160"/>
      <c r="B185" s="127"/>
      <c r="C185" s="161"/>
      <c r="D185" s="161"/>
      <c r="E185" s="161"/>
      <c r="F185" s="162"/>
      <c r="G185" s="163"/>
    </row>
    <row r="186" s="125" customFormat="1" ht="13.5" spans="1:7">
      <c r="A186" s="160"/>
      <c r="B186" s="127"/>
      <c r="C186" s="161"/>
      <c r="D186" s="161"/>
      <c r="E186" s="161"/>
      <c r="F186" s="162"/>
      <c r="G186" s="163"/>
    </row>
    <row r="187" s="125" customFormat="1" ht="13.5" spans="1:7">
      <c r="A187" s="160"/>
      <c r="B187" s="127"/>
      <c r="C187" s="161"/>
      <c r="D187" s="161"/>
      <c r="E187" s="161"/>
      <c r="F187" s="162"/>
      <c r="G187" s="163"/>
    </row>
    <row r="188" s="125" customFormat="1" ht="13.5" spans="1:7">
      <c r="A188" s="160"/>
      <c r="B188" s="127"/>
      <c r="C188" s="161"/>
      <c r="D188" s="161"/>
      <c r="E188" s="161"/>
      <c r="F188" s="162"/>
      <c r="G188" s="163"/>
    </row>
    <row r="189" s="125" customFormat="1" ht="13.5" spans="1:7">
      <c r="A189" s="160"/>
      <c r="B189" s="127"/>
      <c r="C189" s="161"/>
      <c r="D189" s="161"/>
      <c r="E189" s="161"/>
      <c r="F189" s="162"/>
      <c r="G189" s="163"/>
    </row>
    <row r="190" s="125" customFormat="1" ht="13.5" spans="1:7">
      <c r="A190" s="160"/>
      <c r="B190" s="127"/>
      <c r="C190" s="161"/>
      <c r="D190" s="161"/>
      <c r="E190" s="161"/>
      <c r="F190" s="162"/>
      <c r="G190" s="163"/>
    </row>
    <row r="191" s="125" customFormat="1" ht="13.5" spans="1:7">
      <c r="A191" s="160"/>
      <c r="B191" s="127"/>
      <c r="C191" s="161"/>
      <c r="D191" s="161"/>
      <c r="E191" s="161"/>
      <c r="F191" s="162"/>
      <c r="G191" s="163"/>
    </row>
    <row r="192" s="125" customFormat="1" ht="13.5" spans="1:7">
      <c r="A192" s="160"/>
      <c r="B192" s="127"/>
      <c r="C192" s="161"/>
      <c r="D192" s="161"/>
      <c r="E192" s="161"/>
      <c r="F192" s="162"/>
      <c r="G192" s="163"/>
    </row>
    <row r="193" s="125" customFormat="1" ht="13.5" spans="1:7">
      <c r="A193" s="160"/>
      <c r="B193" s="127"/>
      <c r="C193" s="161"/>
      <c r="D193" s="161"/>
      <c r="E193" s="161"/>
      <c r="F193" s="162"/>
      <c r="G193" s="163"/>
    </row>
    <row r="194" s="125" customFormat="1" ht="13.5" spans="1:7">
      <c r="A194" s="160"/>
      <c r="B194" s="127"/>
      <c r="C194" s="161"/>
      <c r="D194" s="161"/>
      <c r="E194" s="161"/>
      <c r="F194" s="162"/>
      <c r="G194" s="163"/>
    </row>
    <row r="195" s="125" customFormat="1" ht="13.5" spans="1:7">
      <c r="A195" s="160"/>
      <c r="B195" s="127"/>
      <c r="D195" s="161"/>
      <c r="E195" s="161"/>
      <c r="F195" s="162"/>
      <c r="G195" s="163"/>
    </row>
    <row r="196" s="125" customFormat="1" ht="13.5" spans="1:7">
      <c r="A196" s="160"/>
      <c r="B196" s="127"/>
      <c r="D196" s="161"/>
      <c r="E196" s="161"/>
      <c r="F196" s="162"/>
      <c r="G196" s="163"/>
    </row>
    <row r="197" s="125" customFormat="1" ht="13.5" spans="1:7">
      <c r="A197" s="160"/>
      <c r="B197" s="127"/>
      <c r="D197" s="161"/>
      <c r="E197" s="161"/>
      <c r="F197" s="162"/>
      <c r="G197" s="163"/>
    </row>
    <row r="198" s="125" customFormat="1" ht="13.5" spans="1:7">
      <c r="A198" s="160"/>
      <c r="B198" s="127"/>
      <c r="D198" s="161"/>
      <c r="E198" s="161"/>
      <c r="F198" s="162"/>
      <c r="G198" s="163"/>
    </row>
    <row r="199" s="125" customFormat="1" ht="13.5" spans="1:7">
      <c r="A199" s="160"/>
      <c r="B199" s="127"/>
      <c r="D199" s="161"/>
      <c r="F199" s="162"/>
      <c r="G199" s="163"/>
    </row>
    <row r="200" s="125" customFormat="1" ht="13.5" spans="1:7">
      <c r="A200" s="126"/>
      <c r="B200" s="127"/>
      <c r="C200" s="128"/>
      <c r="D200" s="161"/>
      <c r="F200" s="162"/>
      <c r="G200" s="163"/>
    </row>
    <row r="201" s="125" customFormat="1" ht="13.5" spans="1:7">
      <c r="A201" s="126"/>
      <c r="B201" s="127"/>
      <c r="C201" s="128"/>
      <c r="D201" s="161"/>
      <c r="F201" s="162"/>
      <c r="G201" s="163"/>
    </row>
    <row r="202" spans="1:7">
      <c r="D202" s="161"/>
      <c r="E202" s="125"/>
      <c r="F202" s="162"/>
      <c r="G202" s="163"/>
    </row>
    <row r="203" spans="1:7">
      <c r="D203" s="161"/>
      <c r="E203" s="125"/>
      <c r="F203" s="162"/>
      <c r="G203" s="163"/>
    </row>
  </sheetData>
  <autoFilter xmlns:etc="http://www.wps.cn/officeDocument/2017/etCustomData" ref="A4:G162" etc:filterBottomFollowUsedRange="0">
    <extLst/>
  </autoFilter>
  <mergeCells count="6">
    <mergeCell ref="A1:G1"/>
    <mergeCell ref="E3:F3"/>
    <mergeCell ref="A3:A4"/>
    <mergeCell ref="B3:B4"/>
    <mergeCell ref="C3:C4"/>
    <mergeCell ref="D3:D4"/>
  </mergeCells>
  <printOptions horizontalCentered="1"/>
  <pageMargins left="0.393055555555556" right="0.393055555555556" top="0.55" bottom="0.629166666666667" header="0.511805555555556" footer="0.313888888888889"/>
  <pageSetup paperSize="9" firstPageNumber="7" orientation="landscape" useFirstPageNumber="1" horizontalDpi="600" verticalDpi="300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1"/>
  <sheetViews>
    <sheetView showZeros="0" workbookViewId="0">
      <pane ySplit="4" topLeftCell="A33" activePane="bottomLeft" state="frozen"/>
      <selection/>
      <selection pane="bottomLeft" activeCell="O34" sqref="O34"/>
    </sheetView>
  </sheetViews>
  <sheetFormatPr defaultColWidth="9" defaultRowHeight="14.25" outlineLevelCol="7"/>
  <cols>
    <col min="1" max="1" width="34.375" style="83" customWidth="1"/>
    <col min="2" max="4" width="12.375" style="81" customWidth="1"/>
    <col min="5" max="5" width="35.375" style="83" customWidth="1"/>
    <col min="6" max="6" width="12.375" style="84" customWidth="1"/>
    <col min="7" max="7" width="12.375" style="85" customWidth="1"/>
    <col min="8" max="8" width="12.375" style="81" customWidth="1"/>
    <col min="9" max="16384" width="9" style="81"/>
  </cols>
  <sheetData>
    <row r="1" ht="30" customHeight="1" spans="1:8">
      <c r="A1" s="86" t="s">
        <v>10</v>
      </c>
      <c r="B1" s="86"/>
      <c r="C1" s="86"/>
      <c r="D1" s="86"/>
      <c r="E1" s="86"/>
      <c r="F1" s="86"/>
      <c r="G1" s="86"/>
      <c r="H1" s="86"/>
    </row>
    <row r="2" ht="21" customHeight="1" spans="1:8">
      <c r="A2" s="87"/>
      <c r="B2" s="62"/>
      <c r="C2" s="62"/>
      <c r="D2" s="62"/>
      <c r="E2" s="88"/>
      <c r="F2" s="68"/>
      <c r="G2" s="89" t="s">
        <v>19</v>
      </c>
      <c r="H2" s="90"/>
    </row>
    <row r="3" ht="33" customHeight="1" spans="1:8">
      <c r="A3" s="91" t="s">
        <v>288</v>
      </c>
      <c r="B3" s="20"/>
      <c r="C3" s="20"/>
      <c r="D3" s="20"/>
      <c r="E3" s="92" t="s">
        <v>289</v>
      </c>
      <c r="F3" s="93"/>
      <c r="G3" s="93"/>
      <c r="H3" s="93"/>
    </row>
    <row r="4" ht="33" customHeight="1" spans="1:8">
      <c r="A4" s="92" t="s">
        <v>290</v>
      </c>
      <c r="B4" s="92" t="s">
        <v>21</v>
      </c>
      <c r="C4" s="92" t="s">
        <v>291</v>
      </c>
      <c r="D4" s="92" t="s">
        <v>102</v>
      </c>
      <c r="E4" s="92" t="s">
        <v>290</v>
      </c>
      <c r="F4" s="92" t="s">
        <v>21</v>
      </c>
      <c r="G4" s="92" t="s">
        <v>291</v>
      </c>
      <c r="H4" s="92" t="s">
        <v>102</v>
      </c>
    </row>
    <row r="5" ht="33" customHeight="1" spans="1:8">
      <c r="A5" s="94" t="s">
        <v>292</v>
      </c>
      <c r="B5" s="95">
        <f>SUM(B6:B28)</f>
        <v>34180</v>
      </c>
      <c r="C5" s="95">
        <f>SUM(C6:C28)</f>
        <v>11767</v>
      </c>
      <c r="D5" s="95">
        <f>SUM(D6:D28)</f>
        <v>-22413</v>
      </c>
      <c r="E5" s="94" t="s">
        <v>293</v>
      </c>
      <c r="F5" s="78">
        <f>SUM(F6:F7)</f>
        <v>0</v>
      </c>
      <c r="G5" s="78">
        <f>SUM(G6:G7)</f>
        <v>0</v>
      </c>
      <c r="H5" s="95"/>
    </row>
    <row r="6" ht="33" customHeight="1" spans="1:8">
      <c r="A6" s="96" t="s">
        <v>294</v>
      </c>
      <c r="B6" s="97"/>
      <c r="C6" s="42"/>
      <c r="D6" s="98">
        <f>C6-B6</f>
        <v>0</v>
      </c>
      <c r="E6" s="94" t="s">
        <v>295</v>
      </c>
      <c r="F6" s="78"/>
      <c r="G6" s="99"/>
      <c r="H6" s="95"/>
    </row>
    <row r="7" ht="33" customHeight="1" spans="1:8">
      <c r="A7" s="96" t="s">
        <v>296</v>
      </c>
      <c r="B7" s="97"/>
      <c r="C7" s="42"/>
      <c r="D7" s="98">
        <f t="shared" ref="D7:D23" si="0">C7-B7</f>
        <v>0</v>
      </c>
      <c r="E7" s="94" t="s">
        <v>297</v>
      </c>
      <c r="F7" s="78"/>
      <c r="G7" s="99"/>
      <c r="H7" s="95"/>
    </row>
    <row r="8" ht="33" customHeight="1" spans="1:8">
      <c r="A8" s="96" t="s">
        <v>298</v>
      </c>
      <c r="B8" s="97"/>
      <c r="C8" s="42"/>
      <c r="D8" s="98">
        <f t="shared" si="0"/>
        <v>0</v>
      </c>
      <c r="E8" s="94" t="s">
        <v>299</v>
      </c>
      <c r="F8" s="78">
        <f>SUM(F9:F10)</f>
        <v>0</v>
      </c>
      <c r="G8" s="78">
        <f>SUM(G9:G10)</f>
        <v>0</v>
      </c>
      <c r="H8" s="95"/>
    </row>
    <row r="9" ht="33" customHeight="1" spans="1:8">
      <c r="A9" s="96" t="s">
        <v>300</v>
      </c>
      <c r="B9" s="97"/>
      <c r="C9" s="42"/>
      <c r="D9" s="98">
        <f t="shared" si="0"/>
        <v>0</v>
      </c>
      <c r="E9" s="94" t="s">
        <v>301</v>
      </c>
      <c r="F9" s="78"/>
      <c r="G9" s="99"/>
      <c r="H9" s="95"/>
    </row>
    <row r="10" ht="33" customHeight="1" spans="1:8">
      <c r="A10" s="96" t="s">
        <v>302</v>
      </c>
      <c r="B10" s="100"/>
      <c r="C10" s="42"/>
      <c r="D10" s="98">
        <f t="shared" si="0"/>
        <v>0</v>
      </c>
      <c r="E10" s="94" t="s">
        <v>303</v>
      </c>
      <c r="F10" s="78"/>
      <c r="G10" s="99"/>
      <c r="H10" s="95"/>
    </row>
    <row r="11" ht="33" customHeight="1" spans="1:8">
      <c r="A11" s="96" t="s">
        <v>304</v>
      </c>
      <c r="B11" s="100"/>
      <c r="C11" s="42"/>
      <c r="D11" s="98">
        <f t="shared" si="0"/>
        <v>0</v>
      </c>
      <c r="E11" s="94" t="s">
        <v>305</v>
      </c>
      <c r="F11" s="101"/>
      <c r="G11" s="99"/>
      <c r="H11" s="102"/>
    </row>
    <row r="12" ht="33" customHeight="1" spans="1:8">
      <c r="A12" s="96" t="s">
        <v>306</v>
      </c>
      <c r="B12" s="100"/>
      <c r="C12" s="42"/>
      <c r="D12" s="98">
        <f t="shared" si="0"/>
        <v>0</v>
      </c>
      <c r="E12" s="94" t="s">
        <v>307</v>
      </c>
      <c r="F12" s="103"/>
      <c r="G12" s="99"/>
      <c r="H12" s="102"/>
    </row>
    <row r="13" ht="33" customHeight="1" spans="1:8">
      <c r="A13" s="96" t="s">
        <v>308</v>
      </c>
      <c r="B13" s="100"/>
      <c r="C13" s="42"/>
      <c r="D13" s="98">
        <f t="shared" si="0"/>
        <v>0</v>
      </c>
      <c r="E13" s="94" t="s">
        <v>309</v>
      </c>
      <c r="F13" s="103"/>
      <c r="G13" s="99"/>
      <c r="H13" s="102"/>
    </row>
    <row r="14" ht="33" customHeight="1" spans="1:8">
      <c r="A14" s="96" t="s">
        <v>310</v>
      </c>
      <c r="B14" s="100"/>
      <c r="C14" s="42"/>
      <c r="D14" s="98">
        <f t="shared" si="0"/>
        <v>0</v>
      </c>
      <c r="E14" s="94" t="s">
        <v>311</v>
      </c>
      <c r="F14" s="95">
        <f>SUM(F15:F20)</f>
        <v>9897</v>
      </c>
      <c r="G14" s="95">
        <f>SUM(G15:G20)</f>
        <v>16617</v>
      </c>
      <c r="H14" s="95">
        <f>G14-F14</f>
        <v>6720</v>
      </c>
    </row>
    <row r="15" ht="33" customHeight="1" spans="1:8">
      <c r="A15" s="96" t="s">
        <v>312</v>
      </c>
      <c r="B15" s="42"/>
      <c r="C15" s="42"/>
      <c r="D15" s="98">
        <f t="shared" si="0"/>
        <v>0</v>
      </c>
      <c r="E15" s="94" t="s">
        <v>313</v>
      </c>
      <c r="F15" s="78"/>
      <c r="G15" s="104"/>
      <c r="H15" s="95"/>
    </row>
    <row r="16" ht="33" customHeight="1" spans="1:8">
      <c r="A16" s="96" t="s">
        <v>314</v>
      </c>
      <c r="B16" s="42"/>
      <c r="C16" s="42"/>
      <c r="D16" s="98">
        <f t="shared" si="0"/>
        <v>0</v>
      </c>
      <c r="E16" s="94" t="s">
        <v>315</v>
      </c>
      <c r="F16" s="95">
        <v>7797</v>
      </c>
      <c r="G16" s="95">
        <v>3500</v>
      </c>
      <c r="H16" s="95">
        <f>G16-F16</f>
        <v>-4297</v>
      </c>
    </row>
    <row r="17" ht="33" customHeight="1" spans="1:8">
      <c r="A17" s="96" t="s">
        <v>316</v>
      </c>
      <c r="B17" s="97"/>
      <c r="C17" s="42"/>
      <c r="D17" s="98">
        <f t="shared" si="0"/>
        <v>0</v>
      </c>
      <c r="E17" s="94" t="s">
        <v>317</v>
      </c>
      <c r="F17" s="78"/>
      <c r="G17" s="104"/>
      <c r="H17" s="95"/>
    </row>
    <row r="18" ht="33" customHeight="1" spans="1:8">
      <c r="A18" s="96" t="s">
        <v>318</v>
      </c>
      <c r="B18" s="97"/>
      <c r="C18" s="42"/>
      <c r="D18" s="98">
        <f t="shared" si="0"/>
        <v>0</v>
      </c>
      <c r="E18" s="94" t="s">
        <v>319</v>
      </c>
      <c r="F18" s="78"/>
      <c r="G18" s="99"/>
      <c r="H18" s="95"/>
    </row>
    <row r="19" ht="33" customHeight="1" spans="1:8">
      <c r="A19" s="96" t="s">
        <v>320</v>
      </c>
      <c r="B19" s="95">
        <v>32790</v>
      </c>
      <c r="C19" s="95">
        <v>10357</v>
      </c>
      <c r="D19" s="105">
        <f t="shared" si="0"/>
        <v>-22433</v>
      </c>
      <c r="E19" s="94" t="s">
        <v>321</v>
      </c>
      <c r="F19" s="95">
        <v>1100</v>
      </c>
      <c r="G19" s="95">
        <v>1005</v>
      </c>
      <c r="H19" s="95">
        <f t="shared" ref="H19:H25" si="1">G19-F19</f>
        <v>-95</v>
      </c>
    </row>
    <row r="20" ht="33" customHeight="1" spans="1:8">
      <c r="A20" s="96" t="s">
        <v>322</v>
      </c>
      <c r="B20" s="77"/>
      <c r="C20" s="106"/>
      <c r="D20" s="98">
        <f t="shared" si="0"/>
        <v>0</v>
      </c>
      <c r="E20" s="94" t="s">
        <v>323</v>
      </c>
      <c r="F20" s="95">
        <v>1000</v>
      </c>
      <c r="G20" s="95">
        <v>12112</v>
      </c>
      <c r="H20" s="95">
        <f t="shared" si="1"/>
        <v>11112</v>
      </c>
    </row>
    <row r="21" ht="33" customHeight="1" spans="1:8">
      <c r="A21" s="96" t="s">
        <v>324</v>
      </c>
      <c r="B21" s="77"/>
      <c r="C21" s="106"/>
      <c r="D21" s="98">
        <f t="shared" si="0"/>
        <v>0</v>
      </c>
      <c r="E21" s="94" t="s">
        <v>325</v>
      </c>
      <c r="F21" s="95">
        <f>SUM(F22:F25)</f>
        <v>2664.892602</v>
      </c>
      <c r="G21" s="95">
        <f>SUM(G22:G25)</f>
        <v>5718</v>
      </c>
      <c r="H21" s="95">
        <f t="shared" si="1"/>
        <v>3053.107398</v>
      </c>
    </row>
    <row r="22" ht="33" customHeight="1" spans="1:8">
      <c r="A22" s="96" t="s">
        <v>326</v>
      </c>
      <c r="B22" s="97"/>
      <c r="C22" s="42"/>
      <c r="D22" s="98">
        <f t="shared" si="0"/>
        <v>0</v>
      </c>
      <c r="E22" s="107" t="s">
        <v>327</v>
      </c>
      <c r="F22" s="95">
        <v>230.2603</v>
      </c>
      <c r="G22" s="95">
        <v>220</v>
      </c>
      <c r="H22" s="95">
        <f t="shared" si="1"/>
        <v>-10.2603</v>
      </c>
    </row>
    <row r="23" ht="33" customHeight="1" spans="1:8">
      <c r="A23" s="96" t="s">
        <v>328</v>
      </c>
      <c r="B23" s="97"/>
      <c r="C23" s="42"/>
      <c r="D23" s="98">
        <f t="shared" si="0"/>
        <v>0</v>
      </c>
      <c r="E23" s="107" t="s">
        <v>329</v>
      </c>
      <c r="F23" s="95"/>
      <c r="G23" s="95">
        <v>10</v>
      </c>
      <c r="H23" s="95">
        <f t="shared" si="1"/>
        <v>10</v>
      </c>
    </row>
    <row r="24" ht="33" customHeight="1" spans="1:8">
      <c r="A24" s="96" t="s">
        <v>330</v>
      </c>
      <c r="B24" s="95">
        <v>90</v>
      </c>
      <c r="C24" s="95">
        <v>100</v>
      </c>
      <c r="D24" s="95">
        <f t="shared" ref="D24:D42" si="2">C24-B24</f>
        <v>10</v>
      </c>
      <c r="E24" s="107" t="s">
        <v>301</v>
      </c>
      <c r="F24" s="95">
        <v>2358.586502</v>
      </c>
      <c r="G24" s="95">
        <v>5412</v>
      </c>
      <c r="H24" s="95">
        <f t="shared" si="1"/>
        <v>3053.413498</v>
      </c>
    </row>
    <row r="25" ht="33" customHeight="1" spans="1:8">
      <c r="A25" s="96" t="s">
        <v>331</v>
      </c>
      <c r="B25" s="42"/>
      <c r="C25" s="42"/>
      <c r="D25" s="98">
        <f t="shared" si="2"/>
        <v>0</v>
      </c>
      <c r="E25" s="107" t="s">
        <v>303</v>
      </c>
      <c r="F25" s="95">
        <v>76.0458</v>
      </c>
      <c r="G25" s="95">
        <v>76</v>
      </c>
      <c r="H25" s="108">
        <f t="shared" si="1"/>
        <v>-0.0457999999999998</v>
      </c>
    </row>
    <row r="26" ht="33" customHeight="1" spans="1:8">
      <c r="A26" s="96" t="s">
        <v>332</v>
      </c>
      <c r="B26" s="95">
        <v>1300</v>
      </c>
      <c r="C26" s="95">
        <v>1310</v>
      </c>
      <c r="D26" s="95">
        <f t="shared" si="2"/>
        <v>10</v>
      </c>
      <c r="E26" s="94" t="s">
        <v>333</v>
      </c>
      <c r="F26" s="76"/>
      <c r="G26" s="109"/>
      <c r="H26" s="95"/>
    </row>
    <row r="27" ht="33" customHeight="1" spans="1:8">
      <c r="A27" s="96" t="s">
        <v>334</v>
      </c>
      <c r="B27" s="42"/>
      <c r="C27" s="42"/>
      <c r="D27" s="98">
        <f t="shared" si="2"/>
        <v>0</v>
      </c>
      <c r="E27" s="107" t="s">
        <v>335</v>
      </c>
      <c r="F27" s="78"/>
      <c r="G27" s="99"/>
      <c r="H27" s="95"/>
    </row>
    <row r="28" ht="33" customHeight="1" spans="1:8">
      <c r="A28" s="96" t="s">
        <v>336</v>
      </c>
      <c r="B28" s="42"/>
      <c r="C28" s="42"/>
      <c r="D28" s="98">
        <f t="shared" si="2"/>
        <v>0</v>
      </c>
      <c r="E28" s="107" t="s">
        <v>337</v>
      </c>
      <c r="F28" s="78"/>
      <c r="G28" s="99"/>
      <c r="H28" s="95"/>
    </row>
    <row r="29" ht="33" customHeight="1" spans="1:8">
      <c r="A29" s="94" t="s">
        <v>338</v>
      </c>
      <c r="B29" s="95">
        <f>SUM((B30:B33))</f>
        <v>5796</v>
      </c>
      <c r="C29" s="95">
        <f>SUM((C30))</f>
        <v>5946</v>
      </c>
      <c r="D29" s="105">
        <f t="shared" si="2"/>
        <v>150</v>
      </c>
      <c r="E29" s="94" t="s">
        <v>339</v>
      </c>
      <c r="F29" s="95">
        <f>SUM(F30:F30)</f>
        <v>719</v>
      </c>
      <c r="G29" s="95">
        <f>SUM(G30:G30)</f>
        <v>719</v>
      </c>
      <c r="H29" s="108">
        <f>G29-F29</f>
        <v>0</v>
      </c>
    </row>
    <row r="30" ht="33" customHeight="1" spans="1:8">
      <c r="A30" s="110" t="s">
        <v>340</v>
      </c>
      <c r="B30" s="95">
        <v>5796</v>
      </c>
      <c r="C30" s="95">
        <v>5946</v>
      </c>
      <c r="D30" s="105">
        <f t="shared" si="2"/>
        <v>150</v>
      </c>
      <c r="E30" s="107" t="s">
        <v>341</v>
      </c>
      <c r="F30" s="95">
        <v>719</v>
      </c>
      <c r="G30" s="95">
        <v>719</v>
      </c>
      <c r="H30" s="108">
        <f>G30-F30</f>
        <v>0</v>
      </c>
    </row>
    <row r="31" ht="33" customHeight="1" spans="1:8">
      <c r="A31" s="110"/>
      <c r="B31" s="97"/>
      <c r="C31" s="97"/>
      <c r="D31" s="98">
        <f t="shared" si="2"/>
        <v>0</v>
      </c>
      <c r="E31" s="94" t="s">
        <v>342</v>
      </c>
      <c r="F31" s="95">
        <f>SUM(F32:F34)</f>
        <v>8876.016837</v>
      </c>
      <c r="G31" s="95">
        <f>SUM(G32:G34)</f>
        <v>23656</v>
      </c>
      <c r="H31" s="95">
        <f t="shared" ref="H25:H39" si="3">G31-F31</f>
        <v>14779.983163</v>
      </c>
    </row>
    <row r="32" ht="33" customHeight="1" spans="1:8">
      <c r="A32" s="110"/>
      <c r="B32" s="77"/>
      <c r="C32" s="77"/>
      <c r="D32" s="98">
        <f t="shared" si="2"/>
        <v>0</v>
      </c>
      <c r="E32" s="107" t="s">
        <v>343</v>
      </c>
      <c r="F32" s="95">
        <v>7600</v>
      </c>
      <c r="G32" s="95">
        <v>21600</v>
      </c>
      <c r="H32" s="95">
        <f t="shared" si="3"/>
        <v>14000</v>
      </c>
    </row>
    <row r="33" ht="33" customHeight="1" spans="1:8">
      <c r="A33" s="110"/>
      <c r="B33" s="42"/>
      <c r="C33" s="42"/>
      <c r="D33" s="98">
        <f t="shared" si="2"/>
        <v>0</v>
      </c>
      <c r="E33" s="107" t="s">
        <v>344</v>
      </c>
      <c r="F33" s="95"/>
      <c r="G33" s="95"/>
      <c r="H33" s="95"/>
    </row>
    <row r="34" ht="33" customHeight="1" spans="1:8">
      <c r="A34" s="111"/>
      <c r="B34" s="112"/>
      <c r="C34" s="112"/>
      <c r="D34" s="98">
        <f t="shared" si="2"/>
        <v>0</v>
      </c>
      <c r="E34" s="107" t="s">
        <v>345</v>
      </c>
      <c r="F34" s="95">
        <v>1276.016837</v>
      </c>
      <c r="G34" s="95">
        <v>2056</v>
      </c>
      <c r="H34" s="95">
        <f t="shared" si="3"/>
        <v>779.983163</v>
      </c>
    </row>
    <row r="35" s="81" customFormat="1" ht="33" customHeight="1" spans="1:8">
      <c r="A35" s="94"/>
      <c r="B35" s="97"/>
      <c r="C35" s="97"/>
      <c r="D35" s="98">
        <f t="shared" si="2"/>
        <v>0</v>
      </c>
      <c r="E35" s="107" t="s">
        <v>346</v>
      </c>
      <c r="F35" s="95">
        <f>F36</f>
        <v>8255</v>
      </c>
      <c r="G35" s="95">
        <f>G36</f>
        <v>9413</v>
      </c>
      <c r="H35" s="95">
        <f t="shared" si="3"/>
        <v>1158</v>
      </c>
    </row>
    <row r="36" s="81" customFormat="1" ht="33" customHeight="1" spans="1:8">
      <c r="A36" s="94"/>
      <c r="B36" s="97"/>
      <c r="C36" s="97"/>
      <c r="D36" s="98">
        <f t="shared" si="2"/>
        <v>0</v>
      </c>
      <c r="E36" s="107" t="s">
        <v>347</v>
      </c>
      <c r="F36" s="95">
        <v>8255</v>
      </c>
      <c r="G36" s="95">
        <v>9413</v>
      </c>
      <c r="H36" s="95">
        <f t="shared" si="3"/>
        <v>1158</v>
      </c>
    </row>
    <row r="37" ht="33" customHeight="1" spans="1:8">
      <c r="A37" s="94"/>
      <c r="B37" s="97"/>
      <c r="C37" s="97"/>
      <c r="D37" s="98">
        <f t="shared" si="2"/>
        <v>0</v>
      </c>
      <c r="E37" s="107" t="s">
        <v>348</v>
      </c>
      <c r="F37" s="108">
        <f>F38</f>
        <v>0</v>
      </c>
      <c r="G37" s="95">
        <f>G38</f>
        <v>138</v>
      </c>
      <c r="H37" s="95">
        <f t="shared" si="3"/>
        <v>138</v>
      </c>
    </row>
    <row r="38" ht="33" customHeight="1" spans="1:8">
      <c r="A38" s="94"/>
      <c r="B38" s="97"/>
      <c r="C38" s="97"/>
      <c r="D38" s="98">
        <f t="shared" si="2"/>
        <v>0</v>
      </c>
      <c r="E38" s="107" t="s">
        <v>349</v>
      </c>
      <c r="F38" s="108">
        <v>0</v>
      </c>
      <c r="G38" s="95">
        <v>138</v>
      </c>
      <c r="H38" s="95">
        <f t="shared" si="3"/>
        <v>138</v>
      </c>
    </row>
    <row r="39" s="82" customFormat="1" ht="33" customHeight="1" spans="1:8">
      <c r="A39" s="92" t="s">
        <v>350</v>
      </c>
      <c r="B39" s="113">
        <f>SUM((B5,B29))</f>
        <v>39976</v>
      </c>
      <c r="C39" s="113">
        <f>SUM((C5,C29))</f>
        <v>17713</v>
      </c>
      <c r="D39" s="113">
        <f>SUM((D5,D29))</f>
        <v>-22263</v>
      </c>
      <c r="E39" s="92" t="s">
        <v>351</v>
      </c>
      <c r="F39" s="113">
        <f>SUM(F5,F8,F11,F14,F21,F31,F35,F37,F29)</f>
        <v>30411.909439</v>
      </c>
      <c r="G39" s="113">
        <f>SUM(G5,G8,G11,G14,G21,G31,G35,G37,G26,G29)</f>
        <v>56261</v>
      </c>
      <c r="H39" s="113">
        <f>SUM(H5,H8,H11,H14,H21,H31,H35,H37,H26,H29)</f>
        <v>25849.090561</v>
      </c>
    </row>
    <row r="40" s="82" customFormat="1" ht="33" customHeight="1" spans="1:8">
      <c r="A40" s="114" t="s">
        <v>352</v>
      </c>
      <c r="B40" s="113">
        <f>SUM(B41,B44)</f>
        <v>25855.23</v>
      </c>
      <c r="C40" s="113">
        <f>SUM(C41,C44,C45,C46)</f>
        <v>180215</v>
      </c>
      <c r="D40" s="113">
        <f>SUM(D41,D44,D45,D46)</f>
        <v>154359.77</v>
      </c>
      <c r="E40" s="114" t="s">
        <v>353</v>
      </c>
      <c r="F40" s="113">
        <f t="shared" ref="F40:H40" si="4">SUM(F41,F45,F44,F46)</f>
        <v>35419</v>
      </c>
      <c r="G40" s="113">
        <f t="shared" si="4"/>
        <v>141667</v>
      </c>
      <c r="H40" s="113">
        <f t="shared" si="4"/>
        <v>106248</v>
      </c>
    </row>
    <row r="41" ht="33" customHeight="1" spans="1:8">
      <c r="A41" s="110" t="s">
        <v>354</v>
      </c>
      <c r="B41" s="95">
        <f t="shared" ref="B41:G41" si="5">SUM(B42:B43)</f>
        <v>2550.04</v>
      </c>
      <c r="C41" s="95">
        <f t="shared" si="5"/>
        <v>16929</v>
      </c>
      <c r="D41" s="95">
        <f t="shared" si="2"/>
        <v>14378.96</v>
      </c>
      <c r="E41" s="94" t="s">
        <v>355</v>
      </c>
      <c r="F41" s="95">
        <f>SUM(F43:F43)</f>
        <v>2242</v>
      </c>
      <c r="G41" s="95">
        <f t="shared" si="5"/>
        <v>2242</v>
      </c>
      <c r="H41" s="108">
        <f t="shared" ref="H40:H46" si="6">G41-F41</f>
        <v>0</v>
      </c>
    </row>
    <row r="42" ht="33" customHeight="1" spans="1:8">
      <c r="A42" s="110" t="s">
        <v>356</v>
      </c>
      <c r="B42" s="95">
        <v>2550.04</v>
      </c>
      <c r="C42" s="95">
        <v>16929</v>
      </c>
      <c r="D42" s="95">
        <f t="shared" si="2"/>
        <v>14378.96</v>
      </c>
      <c r="E42" s="94" t="s">
        <v>357</v>
      </c>
      <c r="G42" s="99"/>
      <c r="H42" s="95"/>
    </row>
    <row r="43" s="81" customFormat="1" ht="33" customHeight="1" spans="1:8">
      <c r="A43" s="110" t="s">
        <v>358</v>
      </c>
      <c r="B43" s="42"/>
      <c r="C43" s="97"/>
      <c r="D43" s="105"/>
      <c r="E43" s="94" t="s">
        <v>359</v>
      </c>
      <c r="F43" s="95">
        <v>2242</v>
      </c>
      <c r="G43" s="95">
        <v>2242</v>
      </c>
      <c r="H43" s="108">
        <f t="shared" si="6"/>
        <v>0</v>
      </c>
    </row>
    <row r="44" ht="33" customHeight="1" spans="1:8">
      <c r="A44" s="110" t="s">
        <v>360</v>
      </c>
      <c r="B44" s="95">
        <v>23305.19</v>
      </c>
      <c r="C44" s="95">
        <v>24556</v>
      </c>
      <c r="D44" s="95">
        <f t="shared" ref="D44:D47" si="7">C44-B44</f>
        <v>1250.81</v>
      </c>
      <c r="E44" s="94" t="s">
        <v>361</v>
      </c>
      <c r="F44" s="95">
        <v>430</v>
      </c>
      <c r="G44" s="95">
        <v>115383</v>
      </c>
      <c r="H44" s="95">
        <f t="shared" si="6"/>
        <v>114953</v>
      </c>
    </row>
    <row r="45" ht="33" customHeight="1" spans="1:8">
      <c r="A45" s="110" t="s">
        <v>362</v>
      </c>
      <c r="B45" s="42"/>
      <c r="C45" s="115"/>
      <c r="D45" s="42"/>
      <c r="E45" s="94" t="s">
        <v>363</v>
      </c>
      <c r="F45" s="95">
        <v>25000</v>
      </c>
      <c r="G45" s="95">
        <v>6000</v>
      </c>
      <c r="H45" s="95">
        <f t="shared" si="6"/>
        <v>-19000</v>
      </c>
    </row>
    <row r="46" ht="33" customHeight="1" spans="1:8">
      <c r="A46" s="110" t="s">
        <v>364</v>
      </c>
      <c r="B46" s="42">
        <v>0</v>
      </c>
      <c r="C46" s="95">
        <f>C47</f>
        <v>138730</v>
      </c>
      <c r="D46" s="95">
        <f t="shared" si="7"/>
        <v>138730</v>
      </c>
      <c r="E46" s="94" t="s">
        <v>365</v>
      </c>
      <c r="F46" s="95">
        <v>7747</v>
      </c>
      <c r="G46" s="95">
        <v>18042</v>
      </c>
      <c r="H46" s="95">
        <f t="shared" si="6"/>
        <v>10295</v>
      </c>
    </row>
    <row r="47" ht="33" customHeight="1" spans="1:8">
      <c r="A47" s="110" t="s">
        <v>366</v>
      </c>
      <c r="B47" s="42">
        <v>0</v>
      </c>
      <c r="C47" s="95">
        <v>138730</v>
      </c>
      <c r="D47" s="95">
        <f t="shared" si="7"/>
        <v>138730</v>
      </c>
      <c r="E47" s="111"/>
      <c r="F47" s="116"/>
      <c r="G47" s="117"/>
      <c r="H47" s="112"/>
    </row>
    <row r="48" s="82" customFormat="1" ht="33" customHeight="1" spans="1:8">
      <c r="A48" s="92" t="s">
        <v>367</v>
      </c>
      <c r="B48" s="113">
        <f t="shared" ref="B48:H48" si="8">SUM(B39,B40)</f>
        <v>65831.23</v>
      </c>
      <c r="C48" s="113">
        <f t="shared" si="8"/>
        <v>197928</v>
      </c>
      <c r="D48" s="113">
        <f>D39+D40</f>
        <v>132096.77</v>
      </c>
      <c r="E48" s="92" t="s">
        <v>368</v>
      </c>
      <c r="F48" s="113">
        <f t="shared" si="8"/>
        <v>65830.909439</v>
      </c>
      <c r="G48" s="113">
        <f t="shared" si="8"/>
        <v>197928</v>
      </c>
      <c r="H48" s="113">
        <f t="shared" si="8"/>
        <v>132097.090561</v>
      </c>
    </row>
    <row r="49" ht="33" customHeight="1" spans="1:8">
      <c r="A49" s="88"/>
      <c r="B49" s="118"/>
      <c r="C49" s="118"/>
      <c r="D49" s="118"/>
      <c r="E49" s="119"/>
      <c r="F49" s="120"/>
      <c r="G49" s="121">
        <f>C48-G48</f>
        <v>0</v>
      </c>
      <c r="H49" s="119"/>
    </row>
    <row r="50" spans="1:8">
      <c r="A50" s="88"/>
      <c r="B50" s="118"/>
      <c r="C50" s="118"/>
      <c r="D50" s="118"/>
      <c r="E50" s="88"/>
      <c r="F50" s="68"/>
      <c r="G50" s="122"/>
      <c r="H50" s="62"/>
    </row>
    <row r="51" spans="1:8">
      <c r="A51" s="88"/>
      <c r="B51" s="118"/>
      <c r="C51" s="118"/>
      <c r="D51" s="118"/>
      <c r="E51" s="88"/>
      <c r="F51" s="68"/>
      <c r="G51" s="122"/>
      <c r="H51" s="62"/>
    </row>
    <row r="52" spans="1:8">
      <c r="A52" s="88"/>
      <c r="B52" s="118"/>
      <c r="C52" s="118"/>
      <c r="D52" s="118"/>
      <c r="E52" s="88"/>
      <c r="F52" s="68"/>
      <c r="G52" s="122"/>
      <c r="H52" s="62"/>
    </row>
    <row r="53" spans="1:8">
      <c r="A53" s="88"/>
      <c r="B53" s="118"/>
      <c r="C53" s="118"/>
      <c r="D53" s="118"/>
      <c r="E53" s="88"/>
      <c r="F53" s="68"/>
      <c r="G53" s="122"/>
      <c r="H53" s="62"/>
    </row>
    <row r="54" spans="1:8">
      <c r="A54" s="88"/>
      <c r="B54" s="118"/>
      <c r="C54" s="118"/>
      <c r="D54" s="118"/>
      <c r="E54" s="88"/>
      <c r="F54" s="68"/>
      <c r="G54" s="122"/>
      <c r="H54" s="62"/>
    </row>
    <row r="55" spans="1:8">
      <c r="A55" s="88"/>
      <c r="B55" s="118"/>
      <c r="C55" s="118"/>
      <c r="D55" s="118"/>
      <c r="E55" s="88"/>
      <c r="F55" s="68"/>
      <c r="G55" s="122"/>
      <c r="H55" s="62"/>
    </row>
    <row r="56" spans="1:8">
      <c r="A56" s="88"/>
      <c r="B56" s="118"/>
      <c r="C56" s="118"/>
      <c r="D56" s="118"/>
      <c r="E56" s="88"/>
      <c r="F56" s="68"/>
      <c r="G56" s="122"/>
      <c r="H56" s="62"/>
    </row>
    <row r="57" spans="1:8">
      <c r="A57" s="88"/>
      <c r="B57" s="118"/>
      <c r="C57" s="118"/>
      <c r="D57" s="118"/>
      <c r="E57" s="88"/>
      <c r="F57" s="68"/>
      <c r="G57" s="122"/>
      <c r="H57" s="62"/>
    </row>
    <row r="58" spans="1:8">
      <c r="A58" s="88"/>
      <c r="B58" s="118"/>
      <c r="C58" s="118"/>
      <c r="D58" s="118"/>
      <c r="E58" s="88"/>
      <c r="F58" s="68"/>
      <c r="G58" s="122"/>
      <c r="H58" s="62"/>
    </row>
    <row r="59" spans="1:8">
      <c r="A59" s="88"/>
      <c r="B59" s="118"/>
      <c r="C59" s="118"/>
      <c r="D59" s="118"/>
      <c r="E59" s="88"/>
      <c r="F59" s="68"/>
      <c r="G59" s="122"/>
      <c r="H59" s="62"/>
    </row>
    <row r="60" spans="1:8">
      <c r="A60" s="88"/>
      <c r="B60" s="62"/>
      <c r="C60" s="62"/>
      <c r="D60" s="62"/>
      <c r="E60" s="88"/>
      <c r="F60" s="68"/>
      <c r="G60" s="122"/>
      <c r="H60" s="62"/>
    </row>
    <row r="61" spans="1:8">
      <c r="A61" s="88"/>
      <c r="B61" s="62"/>
      <c r="C61" s="62"/>
      <c r="D61" s="62"/>
      <c r="E61" s="88"/>
      <c r="F61" s="68"/>
      <c r="G61" s="122"/>
      <c r="H61" s="62"/>
    </row>
    <row r="62" spans="1:8">
      <c r="A62" s="88"/>
      <c r="B62" s="62"/>
      <c r="C62" s="62"/>
      <c r="D62" s="62"/>
      <c r="E62" s="88"/>
      <c r="F62" s="68"/>
      <c r="G62" s="122"/>
      <c r="H62" s="62"/>
    </row>
    <row r="63" spans="1:8">
      <c r="A63" s="88"/>
      <c r="B63" s="62"/>
      <c r="C63" s="62"/>
      <c r="D63" s="62"/>
      <c r="E63" s="88"/>
      <c r="F63" s="68"/>
      <c r="G63" s="122"/>
      <c r="H63" s="62"/>
    </row>
    <row r="64" spans="1:8">
      <c r="A64" s="88"/>
      <c r="B64" s="62"/>
      <c r="C64" s="62"/>
      <c r="D64" s="62"/>
      <c r="E64" s="88"/>
      <c r="F64" s="68"/>
      <c r="G64" s="122"/>
      <c r="H64" s="62"/>
    </row>
    <row r="65" spans="1:8">
      <c r="A65" s="88"/>
      <c r="B65" s="62"/>
      <c r="C65" s="62"/>
      <c r="D65" s="62"/>
      <c r="E65" s="88"/>
      <c r="F65" s="68"/>
      <c r="G65" s="122"/>
      <c r="H65" s="62"/>
    </row>
    <row r="66" spans="1:8">
      <c r="A66" s="88"/>
      <c r="B66" s="62"/>
      <c r="C66" s="62"/>
      <c r="D66" s="62"/>
      <c r="E66" s="88"/>
      <c r="F66" s="68"/>
      <c r="G66" s="122"/>
      <c r="H66" s="62"/>
    </row>
    <row r="67" spans="1:8">
      <c r="A67" s="88"/>
      <c r="B67" s="62"/>
      <c r="C67" s="62"/>
      <c r="D67" s="62"/>
      <c r="E67" s="88"/>
      <c r="F67" s="68"/>
      <c r="G67" s="122"/>
      <c r="H67" s="62"/>
    </row>
    <row r="68" spans="1:8">
      <c r="A68" s="88"/>
      <c r="B68" s="62"/>
      <c r="C68" s="62"/>
      <c r="D68" s="62"/>
      <c r="E68" s="88"/>
      <c r="F68" s="68"/>
      <c r="G68" s="122"/>
      <c r="H68" s="62"/>
    </row>
    <row r="69" spans="1:8">
      <c r="A69" s="88"/>
      <c r="B69" s="62"/>
      <c r="C69" s="62"/>
      <c r="D69" s="62"/>
      <c r="E69" s="88"/>
      <c r="F69" s="68"/>
      <c r="G69" s="122"/>
      <c r="H69" s="62"/>
    </row>
    <row r="70" spans="1:8">
      <c r="A70" s="88"/>
      <c r="B70" s="62"/>
      <c r="C70" s="62"/>
      <c r="D70" s="62"/>
      <c r="E70" s="88"/>
      <c r="F70" s="68"/>
      <c r="G70" s="122"/>
      <c r="H70" s="62"/>
    </row>
    <row r="71" spans="1:8">
      <c r="A71" s="88"/>
      <c r="B71" s="62"/>
      <c r="C71" s="62"/>
      <c r="D71" s="62"/>
      <c r="E71" s="88"/>
      <c r="F71" s="68"/>
      <c r="G71" s="122"/>
      <c r="H71" s="62"/>
    </row>
    <row r="72" spans="1:8">
      <c r="A72" s="88"/>
      <c r="B72" s="62"/>
      <c r="C72" s="62"/>
      <c r="D72" s="62"/>
      <c r="E72" s="88"/>
      <c r="F72" s="68"/>
      <c r="G72" s="122"/>
      <c r="H72" s="62"/>
    </row>
    <row r="73" spans="1:8">
      <c r="A73" s="88"/>
      <c r="B73" s="62"/>
      <c r="C73" s="62"/>
      <c r="D73" s="62"/>
      <c r="E73" s="88"/>
      <c r="F73" s="68"/>
      <c r="G73" s="122"/>
      <c r="H73" s="62"/>
    </row>
    <row r="74" spans="1:8">
      <c r="A74" s="88"/>
      <c r="B74" s="62"/>
      <c r="C74" s="62"/>
      <c r="D74" s="62"/>
      <c r="E74" s="88"/>
      <c r="F74" s="68"/>
      <c r="G74" s="122"/>
      <c r="H74" s="62"/>
    </row>
    <row r="75" spans="1:8">
      <c r="A75" s="88"/>
      <c r="B75" s="62"/>
      <c r="C75" s="62"/>
      <c r="D75" s="62"/>
      <c r="E75" s="88"/>
      <c r="F75" s="68"/>
      <c r="G75" s="122"/>
      <c r="H75" s="62"/>
    </row>
    <row r="76" spans="1:8">
      <c r="A76" s="88"/>
      <c r="B76" s="62"/>
      <c r="C76" s="62"/>
      <c r="D76" s="62"/>
      <c r="E76" s="88"/>
      <c r="F76" s="68"/>
      <c r="G76" s="122"/>
      <c r="H76" s="62"/>
    </row>
    <row r="77" spans="1:8">
      <c r="A77" s="88"/>
      <c r="B77" s="62"/>
      <c r="C77" s="62"/>
      <c r="D77" s="62"/>
      <c r="E77" s="88"/>
      <c r="F77" s="68"/>
      <c r="G77" s="122"/>
      <c r="H77" s="62"/>
    </row>
    <row r="78" spans="1:8">
      <c r="A78" s="88"/>
      <c r="B78" s="62"/>
      <c r="C78" s="62"/>
      <c r="D78" s="62"/>
      <c r="E78" s="88"/>
      <c r="F78" s="68"/>
      <c r="G78" s="122"/>
      <c r="H78" s="62"/>
    </row>
    <row r="79" spans="1:8">
      <c r="A79" s="88"/>
      <c r="B79" s="62"/>
      <c r="C79" s="62"/>
      <c r="D79" s="62"/>
      <c r="E79" s="88"/>
      <c r="F79" s="68"/>
      <c r="G79" s="122"/>
      <c r="H79" s="62"/>
    </row>
    <row r="80" spans="1:8">
      <c r="A80" s="88"/>
      <c r="B80" s="62"/>
      <c r="C80" s="62"/>
      <c r="D80" s="62"/>
      <c r="E80" s="88"/>
      <c r="F80" s="68"/>
      <c r="G80" s="122"/>
      <c r="H80" s="62"/>
    </row>
    <row r="81" spans="1:8">
      <c r="A81" s="88"/>
      <c r="B81" s="62"/>
      <c r="C81" s="62"/>
      <c r="D81" s="62"/>
      <c r="E81" s="88"/>
      <c r="F81" s="68"/>
      <c r="G81" s="122"/>
      <c r="H81" s="62"/>
    </row>
    <row r="82" spans="1:8">
      <c r="A82" s="88"/>
      <c r="B82" s="62"/>
      <c r="C82" s="62"/>
      <c r="D82" s="62"/>
      <c r="E82" s="88"/>
      <c r="F82" s="68"/>
      <c r="G82" s="122"/>
      <c r="H82" s="62"/>
    </row>
    <row r="83" spans="1:8">
      <c r="A83" s="88"/>
      <c r="B83" s="62"/>
      <c r="C83" s="62"/>
      <c r="D83" s="62"/>
      <c r="E83" s="88"/>
      <c r="F83" s="68"/>
      <c r="G83" s="122"/>
      <c r="H83" s="62"/>
    </row>
    <row r="84" spans="1:8">
      <c r="A84" s="88"/>
      <c r="B84" s="62"/>
      <c r="C84" s="62"/>
      <c r="D84" s="62"/>
      <c r="E84" s="88"/>
      <c r="F84" s="68"/>
      <c r="G84" s="122"/>
      <c r="H84" s="62"/>
    </row>
    <row r="85" spans="1:8">
      <c r="A85" s="88"/>
      <c r="B85" s="62"/>
      <c r="C85" s="62"/>
      <c r="D85" s="62"/>
      <c r="E85" s="88"/>
      <c r="F85" s="68"/>
      <c r="G85" s="122"/>
      <c r="H85" s="62"/>
    </row>
    <row r="86" spans="1:8">
      <c r="A86" s="88"/>
      <c r="B86" s="62"/>
      <c r="C86" s="62"/>
      <c r="D86" s="62"/>
      <c r="E86" s="88"/>
      <c r="F86" s="68"/>
      <c r="G86" s="122"/>
      <c r="H86" s="62"/>
    </row>
    <row r="87" spans="1:8">
      <c r="A87" s="88"/>
      <c r="B87" s="62"/>
      <c r="C87" s="62"/>
      <c r="D87" s="62"/>
      <c r="E87" s="88"/>
      <c r="F87" s="68"/>
      <c r="G87" s="122"/>
      <c r="H87" s="62"/>
    </row>
    <row r="88" spans="1:8">
      <c r="A88" s="88"/>
      <c r="B88" s="62"/>
      <c r="C88" s="62"/>
      <c r="D88" s="62"/>
      <c r="E88" s="88"/>
      <c r="F88" s="68"/>
      <c r="G88" s="122"/>
      <c r="H88" s="62"/>
    </row>
    <row r="89" spans="1:8">
      <c r="A89" s="88"/>
      <c r="B89" s="62"/>
      <c r="C89" s="62"/>
      <c r="D89" s="62"/>
      <c r="E89" s="88"/>
      <c r="F89" s="68"/>
      <c r="G89" s="122"/>
      <c r="H89" s="62"/>
    </row>
    <row r="90" spans="1:8">
      <c r="A90" s="88"/>
      <c r="B90" s="62"/>
      <c r="C90" s="62"/>
      <c r="D90" s="62"/>
      <c r="E90" s="88"/>
      <c r="F90" s="68"/>
      <c r="G90" s="122"/>
      <c r="H90" s="62"/>
    </row>
    <row r="91" spans="1:8">
      <c r="A91" s="88"/>
      <c r="B91" s="62"/>
      <c r="C91" s="62"/>
      <c r="D91" s="62"/>
      <c r="E91" s="88"/>
      <c r="F91" s="68"/>
      <c r="G91" s="122"/>
      <c r="H91" s="62"/>
    </row>
    <row r="92" spans="1:8">
      <c r="A92" s="88"/>
      <c r="B92" s="62"/>
      <c r="C92" s="62"/>
      <c r="D92" s="62"/>
      <c r="E92" s="88"/>
      <c r="F92" s="68"/>
      <c r="G92" s="122"/>
      <c r="H92" s="62"/>
    </row>
    <row r="93" spans="1:8">
      <c r="A93" s="88"/>
      <c r="B93" s="62"/>
      <c r="C93" s="62"/>
      <c r="D93" s="62"/>
      <c r="E93" s="88"/>
      <c r="F93" s="68"/>
      <c r="G93" s="122"/>
      <c r="H93" s="62"/>
    </row>
    <row r="94" spans="1:8">
      <c r="A94" s="88"/>
      <c r="B94" s="62"/>
      <c r="C94" s="62"/>
      <c r="D94" s="62"/>
      <c r="E94" s="88"/>
      <c r="F94" s="68"/>
      <c r="G94" s="122"/>
      <c r="H94" s="62"/>
    </row>
    <row r="95" spans="1:8">
      <c r="A95" s="88"/>
      <c r="B95" s="62"/>
      <c r="C95" s="62"/>
      <c r="D95" s="62"/>
      <c r="E95" s="88"/>
      <c r="F95" s="68"/>
      <c r="G95" s="122"/>
      <c r="H95" s="62"/>
    </row>
    <row r="96" spans="1:8">
      <c r="A96" s="88"/>
      <c r="B96" s="62"/>
      <c r="C96" s="62"/>
      <c r="D96" s="62"/>
      <c r="E96" s="88"/>
      <c r="F96" s="68"/>
      <c r="G96" s="122"/>
      <c r="H96" s="62"/>
    </row>
    <row r="97" spans="1:8">
      <c r="A97" s="88"/>
      <c r="B97" s="62"/>
      <c r="C97" s="62"/>
      <c r="D97" s="62"/>
      <c r="E97" s="88"/>
      <c r="F97" s="68"/>
      <c r="G97" s="122"/>
      <c r="H97" s="62"/>
    </row>
    <row r="98" spans="1:8">
      <c r="A98" s="88"/>
      <c r="B98" s="62"/>
      <c r="C98" s="62"/>
      <c r="D98" s="62"/>
      <c r="E98" s="88"/>
      <c r="F98" s="68"/>
      <c r="G98" s="122"/>
      <c r="H98" s="62"/>
    </row>
    <row r="99" spans="1:8">
      <c r="A99" s="88"/>
      <c r="B99" s="62"/>
      <c r="C99" s="62"/>
      <c r="D99" s="62"/>
      <c r="E99" s="88"/>
      <c r="F99" s="68"/>
      <c r="G99" s="122"/>
      <c r="H99" s="62"/>
    </row>
    <row r="100" spans="1:8">
      <c r="A100" s="88"/>
      <c r="B100" s="62"/>
      <c r="C100" s="62"/>
      <c r="D100" s="62"/>
      <c r="E100" s="88"/>
      <c r="F100" s="68"/>
      <c r="G100" s="122"/>
      <c r="H100" s="62"/>
    </row>
    <row r="101" spans="1:8">
      <c r="A101" s="88"/>
      <c r="B101" s="62"/>
      <c r="C101" s="62"/>
      <c r="D101" s="62"/>
      <c r="E101" s="88"/>
      <c r="F101" s="68"/>
      <c r="G101" s="122"/>
      <c r="H101" s="62"/>
    </row>
    <row r="102" spans="1:8">
      <c r="A102" s="88"/>
      <c r="B102" s="62"/>
      <c r="C102" s="62"/>
      <c r="D102" s="62"/>
      <c r="E102" s="88"/>
      <c r="F102" s="68"/>
      <c r="G102" s="122"/>
      <c r="H102" s="62"/>
    </row>
    <row r="103" spans="1:8">
      <c r="A103" s="88"/>
      <c r="B103" s="62"/>
      <c r="C103" s="62"/>
      <c r="D103" s="62"/>
      <c r="E103" s="88"/>
      <c r="F103" s="68"/>
      <c r="G103" s="122"/>
      <c r="H103" s="62"/>
    </row>
    <row r="104" spans="1:8">
      <c r="A104" s="88"/>
      <c r="B104" s="62"/>
      <c r="C104" s="62"/>
      <c r="D104" s="62"/>
      <c r="E104" s="88"/>
      <c r="F104" s="68"/>
      <c r="G104" s="122"/>
      <c r="H104" s="62"/>
    </row>
    <row r="105" spans="1:8">
      <c r="A105" s="88"/>
      <c r="B105" s="62"/>
      <c r="C105" s="62"/>
      <c r="D105" s="62"/>
      <c r="E105" s="88"/>
      <c r="F105" s="68"/>
      <c r="G105" s="122"/>
      <c r="H105" s="62"/>
    </row>
    <row r="106" spans="1:8">
      <c r="A106" s="88"/>
      <c r="B106" s="62"/>
      <c r="C106" s="62"/>
      <c r="D106" s="62"/>
      <c r="E106" s="88"/>
      <c r="F106" s="68"/>
      <c r="G106" s="122"/>
      <c r="H106" s="62"/>
    </row>
    <row r="107" spans="1:8">
      <c r="A107" s="88"/>
      <c r="B107" s="62"/>
      <c r="C107" s="62"/>
      <c r="D107" s="62"/>
      <c r="E107" s="88"/>
      <c r="F107" s="68"/>
      <c r="G107" s="122"/>
      <c r="H107" s="62"/>
    </row>
    <row r="108" spans="1:8">
      <c r="A108" s="88"/>
      <c r="B108" s="62"/>
      <c r="C108" s="62"/>
      <c r="D108" s="62"/>
      <c r="E108" s="88"/>
      <c r="F108" s="68"/>
      <c r="G108" s="122"/>
      <c r="H108" s="62"/>
    </row>
    <row r="109" spans="1:8">
      <c r="A109" s="88"/>
      <c r="B109" s="62"/>
      <c r="C109" s="62"/>
      <c r="D109" s="62"/>
      <c r="E109" s="88"/>
      <c r="F109" s="68"/>
      <c r="G109" s="122"/>
      <c r="H109" s="62"/>
    </row>
    <row r="110" spans="1:8">
      <c r="A110" s="88"/>
      <c r="B110" s="62"/>
      <c r="C110" s="62"/>
      <c r="D110" s="62"/>
      <c r="E110" s="88"/>
      <c r="F110" s="68"/>
      <c r="G110" s="122"/>
      <c r="H110" s="62"/>
    </row>
    <row r="111" spans="1:8">
      <c r="A111" s="88"/>
      <c r="B111" s="62"/>
      <c r="C111" s="62"/>
      <c r="D111" s="62"/>
      <c r="E111" s="88"/>
      <c r="F111" s="68"/>
      <c r="G111" s="122"/>
      <c r="H111" s="62"/>
    </row>
    <row r="112" spans="1:8">
      <c r="A112" s="88"/>
      <c r="B112" s="62"/>
      <c r="C112" s="62"/>
      <c r="D112" s="62"/>
      <c r="E112" s="88"/>
      <c r="F112" s="68"/>
      <c r="G112" s="122"/>
      <c r="H112" s="62"/>
    </row>
    <row r="113" spans="1:8">
      <c r="A113" s="88"/>
      <c r="B113" s="62"/>
      <c r="C113" s="62"/>
      <c r="D113" s="62"/>
      <c r="E113" s="88"/>
      <c r="F113" s="68"/>
      <c r="G113" s="122"/>
      <c r="H113" s="62"/>
    </row>
    <row r="114" spans="1:8">
      <c r="A114" s="88"/>
      <c r="B114" s="62"/>
      <c r="C114" s="62"/>
      <c r="D114" s="62"/>
      <c r="E114" s="88"/>
      <c r="F114" s="68"/>
      <c r="G114" s="122"/>
      <c r="H114" s="62"/>
    </row>
    <row r="115" spans="1:8">
      <c r="A115" s="88"/>
      <c r="B115" s="62"/>
      <c r="C115" s="62"/>
      <c r="D115" s="62"/>
      <c r="E115" s="88"/>
      <c r="F115" s="68"/>
      <c r="G115" s="122"/>
      <c r="H115" s="62"/>
    </row>
    <row r="116" spans="1:8">
      <c r="A116" s="88"/>
      <c r="B116" s="62"/>
      <c r="C116" s="62"/>
      <c r="D116" s="62"/>
      <c r="E116" s="88"/>
      <c r="F116" s="68"/>
      <c r="G116" s="122"/>
      <c r="H116" s="62"/>
    </row>
    <row r="117" spans="1:8">
      <c r="A117" s="88"/>
      <c r="B117" s="62"/>
      <c r="C117" s="62"/>
      <c r="D117" s="62"/>
      <c r="E117" s="88"/>
      <c r="F117" s="68"/>
      <c r="G117" s="122"/>
      <c r="H117" s="62"/>
    </row>
    <row r="118" spans="1:8">
      <c r="A118" s="88"/>
      <c r="B118" s="62"/>
      <c r="C118" s="62"/>
      <c r="D118" s="62"/>
      <c r="E118" s="88"/>
      <c r="F118" s="68"/>
      <c r="G118" s="122"/>
      <c r="H118" s="62"/>
    </row>
    <row r="119" spans="1:8">
      <c r="A119" s="88"/>
      <c r="B119" s="62"/>
      <c r="C119" s="62"/>
      <c r="D119" s="62"/>
      <c r="E119" s="88"/>
      <c r="F119" s="68"/>
      <c r="G119" s="122"/>
      <c r="H119" s="62"/>
    </row>
    <row r="120" spans="1:8">
      <c r="A120" s="88"/>
      <c r="B120" s="62"/>
      <c r="C120" s="62"/>
      <c r="D120" s="62"/>
      <c r="E120" s="88"/>
      <c r="F120" s="68"/>
      <c r="G120" s="122"/>
      <c r="H120" s="62"/>
    </row>
    <row r="121" spans="1:8">
      <c r="A121" s="88"/>
      <c r="B121" s="62"/>
      <c r="C121" s="62"/>
      <c r="D121" s="62"/>
      <c r="E121" s="88"/>
      <c r="F121" s="68"/>
      <c r="G121" s="122"/>
      <c r="H121" s="62"/>
    </row>
    <row r="122" spans="1:8">
      <c r="A122" s="88"/>
      <c r="B122" s="62"/>
      <c r="C122" s="62"/>
      <c r="D122" s="62"/>
      <c r="E122" s="88"/>
      <c r="F122" s="68"/>
      <c r="G122" s="122"/>
      <c r="H122" s="62"/>
    </row>
    <row r="123" spans="1:8">
      <c r="A123" s="88"/>
      <c r="B123" s="62"/>
      <c r="C123" s="62"/>
      <c r="D123" s="62"/>
      <c r="E123" s="88"/>
      <c r="F123" s="68"/>
      <c r="G123" s="122"/>
      <c r="H123" s="62"/>
    </row>
    <row r="124" spans="1:8">
      <c r="A124" s="88"/>
      <c r="B124" s="62"/>
      <c r="C124" s="62"/>
      <c r="D124" s="62"/>
      <c r="E124" s="88"/>
      <c r="F124" s="68"/>
      <c r="G124" s="122"/>
      <c r="H124" s="62"/>
    </row>
    <row r="125" spans="1:8">
      <c r="A125" s="88"/>
      <c r="B125" s="62"/>
      <c r="C125" s="62"/>
      <c r="D125" s="62"/>
      <c r="E125" s="88"/>
      <c r="F125" s="68"/>
      <c r="G125" s="122"/>
      <c r="H125" s="62"/>
    </row>
    <row r="126" spans="1:8">
      <c r="A126" s="88"/>
      <c r="B126" s="62"/>
      <c r="C126" s="62"/>
      <c r="D126" s="62"/>
      <c r="E126" s="88"/>
      <c r="F126" s="68"/>
      <c r="G126" s="122"/>
      <c r="H126" s="62"/>
    </row>
    <row r="127" spans="1:8">
      <c r="A127" s="88"/>
      <c r="B127" s="62"/>
      <c r="C127" s="62"/>
      <c r="D127" s="62"/>
      <c r="E127" s="88"/>
      <c r="F127" s="68"/>
      <c r="G127" s="122"/>
      <c r="H127" s="62"/>
    </row>
    <row r="128" spans="1:8">
      <c r="A128" s="88"/>
      <c r="B128" s="62"/>
      <c r="C128" s="62"/>
      <c r="D128" s="62"/>
      <c r="E128" s="88"/>
      <c r="F128" s="68"/>
      <c r="G128" s="122"/>
      <c r="H128" s="62"/>
    </row>
    <row r="129" spans="1:8">
      <c r="A129" s="88"/>
      <c r="B129" s="62"/>
      <c r="C129" s="62"/>
      <c r="D129" s="62"/>
      <c r="E129" s="88"/>
      <c r="F129" s="68"/>
      <c r="G129" s="122"/>
      <c r="H129" s="62"/>
    </row>
    <row r="130" spans="1:8">
      <c r="A130" s="88"/>
      <c r="B130" s="62"/>
      <c r="C130" s="62"/>
      <c r="D130" s="62"/>
      <c r="E130" s="88"/>
      <c r="F130" s="68"/>
      <c r="G130" s="122"/>
      <c r="H130" s="62"/>
    </row>
    <row r="131" spans="1:8">
      <c r="A131" s="88"/>
      <c r="B131" s="62"/>
      <c r="C131" s="62"/>
      <c r="D131" s="62"/>
      <c r="E131" s="88"/>
      <c r="F131" s="68"/>
      <c r="G131" s="122"/>
      <c r="H131" s="62"/>
    </row>
    <row r="132" spans="1:8">
      <c r="A132" s="88"/>
      <c r="B132" s="62"/>
      <c r="C132" s="62"/>
      <c r="D132" s="62"/>
      <c r="E132" s="88"/>
      <c r="F132" s="68"/>
      <c r="G132" s="122"/>
      <c r="H132" s="62"/>
    </row>
    <row r="133" spans="1:8">
      <c r="A133" s="88"/>
      <c r="B133" s="62"/>
      <c r="C133" s="62"/>
      <c r="D133" s="62"/>
      <c r="E133" s="88"/>
      <c r="F133" s="68"/>
      <c r="G133" s="122"/>
      <c r="H133" s="62"/>
    </row>
    <row r="134" spans="1:8">
      <c r="A134" s="88"/>
      <c r="B134" s="62"/>
      <c r="C134" s="62"/>
      <c r="D134" s="62"/>
      <c r="E134" s="88"/>
      <c r="F134" s="68"/>
      <c r="G134" s="122"/>
      <c r="H134" s="62"/>
    </row>
    <row r="135" spans="1:8">
      <c r="A135" s="88"/>
      <c r="B135" s="62"/>
      <c r="C135" s="62"/>
      <c r="D135" s="62"/>
      <c r="E135" s="88"/>
      <c r="F135" s="68"/>
      <c r="G135" s="122"/>
      <c r="H135" s="62"/>
    </row>
    <row r="136" spans="1:8">
      <c r="A136" s="88"/>
      <c r="B136" s="62"/>
      <c r="C136" s="62"/>
      <c r="D136" s="62"/>
      <c r="E136" s="88"/>
      <c r="F136" s="68"/>
      <c r="G136" s="122"/>
      <c r="H136" s="62"/>
    </row>
    <row r="137" spans="1:8">
      <c r="A137" s="88"/>
      <c r="B137" s="62"/>
      <c r="C137" s="62"/>
      <c r="D137" s="62"/>
      <c r="E137" s="88"/>
      <c r="F137" s="68"/>
      <c r="G137" s="122"/>
      <c r="H137" s="62"/>
    </row>
    <row r="138" spans="1:8">
      <c r="A138" s="88"/>
      <c r="B138" s="62"/>
      <c r="C138" s="62"/>
      <c r="D138" s="62"/>
      <c r="E138" s="88"/>
      <c r="F138" s="68"/>
      <c r="G138" s="122"/>
      <c r="H138" s="62"/>
    </row>
    <row r="139" spans="1:8">
      <c r="A139" s="88"/>
      <c r="B139" s="62"/>
      <c r="C139" s="62"/>
      <c r="D139" s="62"/>
      <c r="E139" s="88"/>
      <c r="F139" s="68"/>
      <c r="G139" s="122"/>
      <c r="H139" s="62"/>
    </row>
    <row r="140" spans="1:8">
      <c r="A140" s="88"/>
      <c r="B140" s="62"/>
      <c r="C140" s="62"/>
      <c r="D140" s="62"/>
      <c r="E140" s="88"/>
      <c r="F140" s="68"/>
      <c r="G140" s="122"/>
      <c r="H140" s="62"/>
    </row>
    <row r="141" spans="1:8">
      <c r="A141" s="88"/>
      <c r="B141" s="62"/>
      <c r="C141" s="62"/>
      <c r="D141" s="62"/>
      <c r="E141" s="88"/>
      <c r="F141" s="68"/>
      <c r="G141" s="122"/>
      <c r="H141" s="62"/>
    </row>
    <row r="142" spans="1:8">
      <c r="A142" s="88"/>
      <c r="B142" s="62"/>
      <c r="C142" s="62"/>
      <c r="D142" s="62"/>
      <c r="E142" s="88"/>
      <c r="F142" s="68"/>
      <c r="G142" s="122"/>
      <c r="H142" s="62"/>
    </row>
    <row r="143" spans="1:8">
      <c r="A143" s="88"/>
      <c r="B143" s="62"/>
      <c r="C143" s="62"/>
      <c r="D143" s="62"/>
      <c r="E143" s="88"/>
      <c r="F143" s="68"/>
      <c r="G143" s="122"/>
      <c r="H143" s="62"/>
    </row>
    <row r="144" spans="1:8">
      <c r="A144" s="88"/>
      <c r="B144" s="62"/>
      <c r="C144" s="62"/>
      <c r="D144" s="62"/>
      <c r="E144" s="88"/>
      <c r="F144" s="68"/>
      <c r="G144" s="122"/>
      <c r="H144" s="62"/>
    </row>
    <row r="145" spans="1:8">
      <c r="A145" s="88"/>
      <c r="B145" s="62"/>
      <c r="C145" s="62"/>
      <c r="D145" s="62"/>
      <c r="E145" s="88"/>
      <c r="F145" s="68"/>
      <c r="G145" s="122"/>
      <c r="H145" s="62"/>
    </row>
    <row r="146" spans="1:8">
      <c r="A146" s="88"/>
      <c r="B146" s="62"/>
      <c r="C146" s="62"/>
      <c r="D146" s="62"/>
      <c r="E146" s="88"/>
      <c r="F146" s="68"/>
      <c r="G146" s="122"/>
      <c r="H146" s="62"/>
    </row>
    <row r="147" spans="1:8">
      <c r="A147" s="88"/>
      <c r="B147" s="62"/>
      <c r="C147" s="62"/>
      <c r="D147" s="62"/>
      <c r="E147" s="88"/>
      <c r="F147" s="68"/>
      <c r="G147" s="122"/>
      <c r="H147" s="62"/>
    </row>
    <row r="148" spans="1:8">
      <c r="A148" s="88"/>
      <c r="B148" s="62"/>
      <c r="C148" s="62"/>
      <c r="D148" s="62"/>
      <c r="E148" s="88"/>
      <c r="F148" s="68"/>
      <c r="G148" s="122"/>
      <c r="H148" s="62"/>
    </row>
    <row r="149" spans="1:8">
      <c r="A149" s="88"/>
      <c r="B149" s="62"/>
      <c r="C149" s="62"/>
      <c r="D149" s="62"/>
      <c r="E149" s="88"/>
      <c r="F149" s="68"/>
      <c r="G149" s="122"/>
      <c r="H149" s="62"/>
    </row>
    <row r="150" spans="1:8">
      <c r="A150" s="88"/>
      <c r="B150" s="62"/>
      <c r="C150" s="62"/>
      <c r="D150" s="62"/>
      <c r="E150" s="88"/>
      <c r="F150" s="68"/>
      <c r="G150" s="122"/>
      <c r="H150" s="62"/>
    </row>
    <row r="151" spans="1:8">
      <c r="A151" s="88"/>
      <c r="B151" s="62"/>
      <c r="C151" s="62"/>
      <c r="D151" s="62"/>
      <c r="E151" s="88"/>
      <c r="F151" s="68"/>
      <c r="G151" s="122"/>
      <c r="H151" s="62"/>
    </row>
    <row r="152" spans="1:8">
      <c r="A152" s="88"/>
      <c r="B152" s="62"/>
      <c r="C152" s="62"/>
      <c r="D152" s="62"/>
      <c r="E152" s="88"/>
      <c r="F152" s="68"/>
      <c r="G152" s="122"/>
      <c r="H152" s="62"/>
    </row>
    <row r="153" spans="1:8">
      <c r="A153" s="88"/>
      <c r="B153" s="62"/>
      <c r="C153" s="62"/>
      <c r="D153" s="62"/>
      <c r="E153" s="88"/>
      <c r="F153" s="68"/>
      <c r="G153" s="122"/>
      <c r="H153" s="62"/>
    </row>
    <row r="154" spans="1:8">
      <c r="A154" s="88"/>
      <c r="B154" s="62"/>
      <c r="C154" s="62"/>
      <c r="D154" s="62"/>
      <c r="E154" s="88"/>
      <c r="F154" s="68"/>
      <c r="G154" s="122"/>
      <c r="H154" s="62"/>
    </row>
    <row r="155" spans="1:8">
      <c r="A155" s="88"/>
      <c r="B155" s="62"/>
      <c r="C155" s="62"/>
      <c r="D155" s="62"/>
      <c r="E155" s="88"/>
      <c r="F155" s="68"/>
      <c r="G155" s="122"/>
      <c r="H155" s="62"/>
    </row>
    <row r="156" spans="1:8">
      <c r="A156" s="88"/>
      <c r="B156" s="62"/>
      <c r="C156" s="62"/>
      <c r="D156" s="62"/>
      <c r="E156" s="88"/>
      <c r="F156" s="68"/>
      <c r="G156" s="122"/>
      <c r="H156" s="62"/>
    </row>
    <row r="157" spans="1:8">
      <c r="A157" s="88"/>
      <c r="B157" s="62"/>
      <c r="C157" s="62"/>
      <c r="D157" s="62"/>
      <c r="E157" s="88"/>
      <c r="F157" s="68"/>
      <c r="G157" s="122"/>
      <c r="H157" s="62"/>
    </row>
    <row r="158" spans="1:8">
      <c r="A158" s="88"/>
      <c r="B158" s="62"/>
      <c r="C158" s="62"/>
      <c r="D158" s="62"/>
      <c r="E158" s="88"/>
      <c r="F158" s="68"/>
      <c r="G158" s="122"/>
      <c r="H158" s="62"/>
    </row>
    <row r="159" spans="1:8">
      <c r="A159" s="88"/>
      <c r="B159" s="62"/>
      <c r="C159" s="62"/>
      <c r="D159" s="62"/>
      <c r="E159" s="88"/>
      <c r="F159" s="68"/>
      <c r="G159" s="122"/>
      <c r="H159" s="62"/>
    </row>
    <row r="160" spans="1:8">
      <c r="A160" s="88"/>
      <c r="B160" s="62"/>
      <c r="C160" s="62"/>
      <c r="D160" s="62"/>
      <c r="E160" s="88"/>
      <c r="F160" s="68"/>
      <c r="G160" s="122"/>
      <c r="H160" s="62"/>
    </row>
    <row r="161" spans="1:8">
      <c r="A161" s="88"/>
      <c r="B161" s="62"/>
      <c r="C161" s="62"/>
      <c r="D161" s="62"/>
      <c r="E161" s="88"/>
      <c r="F161" s="68"/>
      <c r="G161" s="122"/>
      <c r="H161" s="62"/>
    </row>
    <row r="162" spans="1:8">
      <c r="A162" s="88"/>
      <c r="B162" s="62"/>
      <c r="C162" s="62"/>
      <c r="D162" s="62"/>
      <c r="E162" s="88"/>
      <c r="F162" s="68"/>
      <c r="G162" s="122"/>
      <c r="H162" s="62"/>
    </row>
    <row r="163" spans="1:8">
      <c r="A163" s="88"/>
      <c r="B163" s="62"/>
      <c r="C163" s="62"/>
      <c r="D163" s="62"/>
      <c r="E163" s="88"/>
      <c r="F163" s="68"/>
      <c r="G163" s="122"/>
      <c r="H163" s="62"/>
    </row>
    <row r="164" spans="1:8">
      <c r="A164" s="88"/>
      <c r="B164" s="62"/>
      <c r="C164" s="62"/>
      <c r="D164" s="62"/>
      <c r="E164" s="88"/>
      <c r="F164" s="68"/>
      <c r="G164" s="122"/>
      <c r="H164" s="62"/>
    </row>
    <row r="165" spans="1:8">
      <c r="A165" s="88"/>
      <c r="B165" s="62"/>
      <c r="C165" s="62"/>
      <c r="D165" s="62"/>
      <c r="E165" s="88"/>
      <c r="F165" s="68"/>
      <c r="G165" s="122"/>
      <c r="H165" s="62"/>
    </row>
    <row r="166" spans="1:8">
      <c r="A166" s="88"/>
      <c r="B166" s="62"/>
      <c r="C166" s="62"/>
      <c r="D166" s="62"/>
      <c r="E166" s="88"/>
      <c r="F166" s="68"/>
      <c r="G166" s="122"/>
      <c r="H166" s="62"/>
    </row>
    <row r="167" spans="1:8">
      <c r="A167" s="88"/>
      <c r="B167" s="62"/>
      <c r="C167" s="62"/>
      <c r="D167" s="62"/>
      <c r="E167" s="88"/>
      <c r="F167" s="68"/>
      <c r="G167" s="122"/>
      <c r="H167" s="62"/>
    </row>
    <row r="168" spans="1:8">
      <c r="A168" s="88"/>
      <c r="B168" s="62"/>
      <c r="C168" s="62"/>
      <c r="D168" s="62"/>
      <c r="E168" s="88"/>
      <c r="F168" s="68"/>
      <c r="G168" s="122"/>
      <c r="H168" s="62"/>
    </row>
    <row r="169" spans="1:8">
      <c r="A169" s="88"/>
      <c r="B169" s="62"/>
      <c r="C169" s="62"/>
      <c r="D169" s="62"/>
      <c r="E169" s="88"/>
      <c r="F169" s="68"/>
      <c r="G169" s="122"/>
      <c r="H169" s="62"/>
    </row>
    <row r="170" spans="1:8">
      <c r="A170" s="88"/>
      <c r="B170" s="62"/>
      <c r="C170" s="62"/>
      <c r="D170" s="62"/>
      <c r="E170" s="88"/>
      <c r="F170" s="68"/>
      <c r="G170" s="122"/>
      <c r="H170" s="62"/>
    </row>
    <row r="171" spans="1:8">
      <c r="A171" s="88"/>
      <c r="B171" s="62"/>
      <c r="C171" s="62"/>
      <c r="D171" s="62"/>
      <c r="E171" s="88"/>
      <c r="F171" s="68"/>
      <c r="G171" s="122"/>
      <c r="H171" s="62"/>
    </row>
    <row r="172" spans="1:8">
      <c r="A172" s="88"/>
      <c r="B172" s="62"/>
      <c r="C172" s="62"/>
      <c r="D172" s="62"/>
      <c r="E172" s="88"/>
      <c r="F172" s="68"/>
      <c r="G172" s="122"/>
      <c r="H172" s="62"/>
    </row>
    <row r="173" spans="1:8">
      <c r="A173" s="88"/>
      <c r="B173" s="62"/>
      <c r="C173" s="62"/>
      <c r="D173" s="62"/>
      <c r="E173" s="88"/>
      <c r="F173" s="68"/>
      <c r="G173" s="122"/>
      <c r="H173" s="62"/>
    </row>
    <row r="174" spans="1:8">
      <c r="A174" s="88"/>
      <c r="B174" s="62"/>
      <c r="C174" s="62"/>
      <c r="D174" s="62"/>
      <c r="E174" s="88"/>
      <c r="F174" s="68"/>
      <c r="G174" s="122"/>
      <c r="H174" s="62"/>
    </row>
    <row r="175" spans="1:8">
      <c r="A175" s="88"/>
      <c r="B175" s="62"/>
      <c r="C175" s="62"/>
      <c r="D175" s="62"/>
      <c r="E175" s="88"/>
      <c r="F175" s="68"/>
      <c r="G175" s="122"/>
      <c r="H175" s="62"/>
    </row>
    <row r="176" spans="1:8">
      <c r="A176" s="88"/>
      <c r="B176" s="62"/>
      <c r="C176" s="62"/>
      <c r="D176" s="62"/>
      <c r="E176" s="88"/>
      <c r="F176" s="68"/>
      <c r="G176" s="122"/>
      <c r="H176" s="62"/>
    </row>
    <row r="177" spans="1:8">
      <c r="A177" s="88"/>
      <c r="B177" s="62"/>
      <c r="C177" s="62"/>
      <c r="D177" s="62"/>
      <c r="E177" s="88"/>
      <c r="F177" s="68"/>
      <c r="G177" s="122"/>
      <c r="H177" s="62"/>
    </row>
    <row r="178" hidden="1" spans="1:8">
      <c r="A178" s="88"/>
      <c r="B178" s="62"/>
      <c r="C178" s="62"/>
      <c r="D178" s="62"/>
      <c r="E178" s="88"/>
      <c r="F178" s="68"/>
      <c r="G178" s="122"/>
      <c r="H178" s="62"/>
    </row>
    <row r="179" hidden="1" spans="1:8">
      <c r="A179" s="88"/>
      <c r="B179" s="62"/>
      <c r="C179" s="62"/>
      <c r="D179" s="62"/>
      <c r="E179" s="88"/>
      <c r="F179" s="68"/>
      <c r="G179" s="122"/>
      <c r="H179" s="62"/>
    </row>
    <row r="180" hidden="1" spans="1:8">
      <c r="A180" s="88"/>
      <c r="B180" s="62"/>
      <c r="C180" s="62"/>
      <c r="D180" s="62"/>
      <c r="E180" s="88"/>
      <c r="F180" s="68"/>
      <c r="G180" s="122"/>
      <c r="H180" s="62"/>
    </row>
    <row r="181" spans="1:8">
      <c r="A181" s="88"/>
      <c r="B181" s="62"/>
      <c r="C181" s="62"/>
      <c r="D181" s="62"/>
      <c r="E181" s="88"/>
      <c r="F181" s="68"/>
      <c r="G181" s="122"/>
      <c r="H181" s="62"/>
    </row>
    <row r="182" spans="1:8">
      <c r="A182" s="88"/>
      <c r="B182" s="62"/>
      <c r="C182" s="62"/>
      <c r="D182" s="62"/>
      <c r="E182" s="88"/>
      <c r="F182" s="68"/>
      <c r="G182" s="122"/>
      <c r="H182" s="62"/>
    </row>
    <row r="183" spans="1:8">
      <c r="A183" s="88"/>
      <c r="B183" s="62"/>
      <c r="C183" s="62"/>
      <c r="D183" s="62"/>
      <c r="E183" s="88"/>
      <c r="F183" s="68"/>
      <c r="G183" s="122"/>
      <c r="H183" s="62"/>
    </row>
    <row r="184" spans="1:8">
      <c r="A184" s="88"/>
      <c r="B184" s="62"/>
      <c r="C184" s="62"/>
      <c r="D184" s="62"/>
      <c r="E184" s="88"/>
      <c r="F184" s="68"/>
      <c r="G184" s="122"/>
      <c r="H184" s="62"/>
    </row>
    <row r="185" spans="1:8">
      <c r="A185" s="88"/>
      <c r="B185" s="62"/>
      <c r="C185" s="62"/>
      <c r="D185" s="62"/>
      <c r="E185" s="88"/>
      <c r="F185" s="68"/>
      <c r="G185" s="122"/>
      <c r="H185" s="62"/>
    </row>
    <row r="186" spans="1:8">
      <c r="A186" s="88"/>
      <c r="B186" s="62"/>
      <c r="C186" s="62"/>
      <c r="D186" s="62"/>
      <c r="E186" s="88"/>
      <c r="F186" s="68"/>
      <c r="G186" s="122"/>
      <c r="H186" s="62"/>
    </row>
    <row r="187" spans="1:8">
      <c r="A187" s="88"/>
      <c r="B187" s="62"/>
      <c r="C187" s="62"/>
      <c r="D187" s="62"/>
      <c r="E187" s="88"/>
      <c r="F187" s="68"/>
      <c r="G187" s="122"/>
      <c r="H187" s="62"/>
    </row>
    <row r="188" spans="1:8">
      <c r="A188" s="88"/>
      <c r="B188" s="62"/>
      <c r="C188" s="62"/>
      <c r="D188" s="62"/>
      <c r="E188" s="88"/>
      <c r="F188" s="68"/>
      <c r="G188" s="122"/>
      <c r="H188" s="62"/>
    </row>
    <row r="189" spans="1:8">
      <c r="A189" s="88"/>
      <c r="B189" s="62"/>
      <c r="C189" s="62"/>
      <c r="D189" s="62"/>
      <c r="E189" s="88"/>
      <c r="F189" s="68"/>
      <c r="G189" s="122"/>
      <c r="H189" s="62"/>
    </row>
    <row r="190" spans="1:8">
      <c r="A190" s="88"/>
      <c r="B190" s="62"/>
      <c r="C190" s="62"/>
      <c r="D190" s="62"/>
      <c r="E190" s="88"/>
      <c r="F190" s="68"/>
      <c r="G190" s="122"/>
      <c r="H190" s="62"/>
    </row>
    <row r="191" spans="1:8">
      <c r="A191" s="88"/>
      <c r="B191" s="62"/>
      <c r="C191" s="62"/>
      <c r="D191" s="62"/>
      <c r="E191" s="88"/>
      <c r="F191" s="68"/>
      <c r="G191" s="122"/>
      <c r="H191" s="62"/>
    </row>
    <row r="192" spans="1:8">
      <c r="A192" s="88"/>
      <c r="B192" s="62"/>
      <c r="C192" s="62"/>
      <c r="D192" s="62"/>
      <c r="E192" s="88"/>
      <c r="F192" s="68"/>
      <c r="G192" s="122"/>
      <c r="H192" s="62"/>
    </row>
    <row r="193" spans="1:8">
      <c r="A193" s="88"/>
      <c r="B193" s="62"/>
      <c r="C193" s="62"/>
      <c r="D193" s="62"/>
      <c r="E193" s="88"/>
      <c r="F193" s="68"/>
      <c r="G193" s="122"/>
      <c r="H193" s="62"/>
    </row>
    <row r="194" spans="1:8">
      <c r="A194" s="88"/>
      <c r="B194" s="62"/>
      <c r="C194" s="62"/>
      <c r="D194" s="62"/>
      <c r="E194" s="88"/>
      <c r="F194" s="68"/>
      <c r="G194" s="122"/>
      <c r="H194" s="62"/>
    </row>
    <row r="195" spans="1:8">
      <c r="A195" s="88"/>
      <c r="B195" s="62"/>
      <c r="C195" s="62"/>
      <c r="D195" s="62"/>
      <c r="E195" s="88"/>
      <c r="F195" s="68"/>
      <c r="G195" s="122"/>
      <c r="H195" s="62"/>
    </row>
    <row r="196" hidden="1" spans="1:8">
      <c r="A196" s="88"/>
      <c r="B196" s="62"/>
      <c r="C196" s="62"/>
      <c r="D196" s="62"/>
      <c r="E196" s="88"/>
      <c r="F196" s="68"/>
      <c r="G196" s="122"/>
      <c r="H196" s="62"/>
    </row>
    <row r="197" hidden="1" spans="1:8">
      <c r="A197" s="88"/>
      <c r="B197" s="62"/>
      <c r="C197" s="62"/>
      <c r="D197" s="62"/>
      <c r="E197" s="88"/>
      <c r="F197" s="68"/>
      <c r="G197" s="122"/>
      <c r="H197" s="62"/>
    </row>
    <row r="198" hidden="1" spans="1:8">
      <c r="A198" s="88"/>
      <c r="B198" s="62"/>
      <c r="C198" s="62"/>
      <c r="D198" s="62"/>
      <c r="E198" s="88"/>
      <c r="F198" s="68"/>
      <c r="G198" s="122"/>
      <c r="H198" s="62"/>
    </row>
    <row r="199" spans="1:8">
      <c r="A199" s="88"/>
      <c r="B199" s="62"/>
      <c r="C199" s="62"/>
      <c r="D199" s="62"/>
      <c r="E199" s="88"/>
      <c r="F199" s="68"/>
      <c r="G199" s="122"/>
      <c r="H199" s="62"/>
    </row>
    <row r="200" spans="1:8">
      <c r="A200" s="88"/>
      <c r="B200" s="62"/>
      <c r="C200" s="62"/>
      <c r="D200" s="62"/>
      <c r="E200" s="88"/>
      <c r="F200" s="68"/>
      <c r="G200" s="122"/>
      <c r="H200" s="62"/>
    </row>
    <row r="201" spans="1:8">
      <c r="A201" s="88"/>
      <c r="B201" s="62"/>
      <c r="C201" s="62"/>
      <c r="D201" s="62"/>
      <c r="E201" s="88"/>
      <c r="F201" s="68"/>
      <c r="G201" s="122"/>
      <c r="H201" s="62"/>
    </row>
    <row r="202" spans="1:8">
      <c r="A202" s="88"/>
      <c r="B202" s="62"/>
      <c r="C202" s="62"/>
      <c r="D202" s="62"/>
      <c r="E202" s="88"/>
      <c r="F202" s="68"/>
      <c r="G202" s="122"/>
      <c r="H202" s="62"/>
    </row>
    <row r="203" spans="1:8">
      <c r="A203" s="88"/>
      <c r="B203" s="62"/>
      <c r="C203" s="62"/>
      <c r="D203" s="62"/>
      <c r="E203" s="88"/>
      <c r="F203" s="68"/>
      <c r="G203" s="122"/>
      <c r="H203" s="62"/>
    </row>
    <row r="204" spans="1:8">
      <c r="A204" s="88"/>
      <c r="B204" s="62"/>
      <c r="C204" s="62"/>
      <c r="D204" s="62"/>
      <c r="E204" s="88"/>
      <c r="F204" s="68"/>
      <c r="G204" s="122"/>
      <c r="H204" s="62"/>
    </row>
    <row r="205" spans="1:8">
      <c r="A205" s="88"/>
      <c r="B205" s="62"/>
      <c r="C205" s="62"/>
      <c r="D205" s="62"/>
      <c r="E205" s="88"/>
      <c r="F205" s="68"/>
      <c r="G205" s="122"/>
      <c r="H205" s="62"/>
    </row>
    <row r="206" spans="1:8">
      <c r="A206" s="88"/>
      <c r="B206" s="62"/>
      <c r="C206" s="62"/>
      <c r="D206" s="62"/>
      <c r="E206" s="88"/>
      <c r="F206" s="68"/>
      <c r="G206" s="122"/>
      <c r="H206" s="62"/>
    </row>
    <row r="207" spans="1:8">
      <c r="A207" s="88"/>
      <c r="B207" s="62"/>
      <c r="C207" s="62"/>
      <c r="D207" s="62"/>
      <c r="E207" s="88"/>
      <c r="F207" s="68"/>
      <c r="G207" s="122"/>
      <c r="H207" s="62"/>
    </row>
    <row r="208" spans="1:8">
      <c r="A208" s="88"/>
      <c r="B208" s="62"/>
      <c r="C208" s="62"/>
      <c r="D208" s="62"/>
      <c r="E208" s="88"/>
      <c r="F208" s="68"/>
      <c r="G208" s="122"/>
      <c r="H208" s="62"/>
    </row>
    <row r="209" spans="1:8">
      <c r="A209" s="88"/>
      <c r="B209" s="62"/>
      <c r="C209" s="62"/>
      <c r="D209" s="62"/>
      <c r="E209" s="88"/>
      <c r="F209" s="68"/>
      <c r="G209" s="122"/>
      <c r="H209" s="62"/>
    </row>
    <row r="210" spans="1:8">
      <c r="A210" s="88"/>
      <c r="B210" s="62"/>
      <c r="C210" s="62"/>
      <c r="D210" s="62"/>
      <c r="E210" s="88"/>
      <c r="F210" s="68"/>
      <c r="G210" s="122"/>
      <c r="H210" s="62"/>
    </row>
    <row r="211" spans="1:8">
      <c r="A211" s="88"/>
      <c r="B211" s="62"/>
      <c r="C211" s="62"/>
      <c r="D211" s="62"/>
      <c r="E211" s="88"/>
      <c r="F211" s="68"/>
      <c r="G211" s="122"/>
      <c r="H211" s="62"/>
    </row>
    <row r="212" spans="1:8">
      <c r="A212" s="88"/>
      <c r="B212" s="62"/>
      <c r="C212" s="62"/>
      <c r="D212" s="62"/>
      <c r="E212" s="88"/>
      <c r="F212" s="68"/>
      <c r="G212" s="122"/>
      <c r="H212" s="62"/>
    </row>
    <row r="213" spans="1:8">
      <c r="A213" s="88"/>
      <c r="B213" s="62"/>
      <c r="C213" s="62"/>
      <c r="D213" s="62"/>
      <c r="E213" s="88"/>
      <c r="F213" s="68"/>
      <c r="G213" s="122"/>
      <c r="H213" s="62"/>
    </row>
    <row r="214" spans="1:8">
      <c r="A214" s="88"/>
      <c r="B214" s="62"/>
      <c r="C214" s="62"/>
      <c r="D214" s="62"/>
      <c r="E214" s="88"/>
      <c r="F214" s="68"/>
      <c r="G214" s="122"/>
      <c r="H214" s="62"/>
    </row>
    <row r="215" spans="1:8">
      <c r="A215" s="88"/>
      <c r="B215" s="62"/>
      <c r="C215" s="62"/>
      <c r="D215" s="62"/>
      <c r="E215" s="88"/>
      <c r="F215" s="68"/>
      <c r="G215" s="122"/>
      <c r="H215" s="62"/>
    </row>
    <row r="216" spans="1:8">
      <c r="A216" s="88"/>
      <c r="B216" s="62"/>
      <c r="C216" s="62"/>
      <c r="D216" s="62"/>
      <c r="E216" s="88"/>
      <c r="F216" s="68"/>
      <c r="G216" s="122"/>
      <c r="H216" s="62"/>
    </row>
    <row r="217" spans="1:8">
      <c r="A217" s="88"/>
      <c r="B217" s="62"/>
      <c r="C217" s="62"/>
      <c r="D217" s="62"/>
      <c r="E217" s="88"/>
      <c r="F217" s="68"/>
      <c r="G217" s="122"/>
      <c r="H217" s="62"/>
    </row>
    <row r="218" spans="1:8">
      <c r="A218" s="88"/>
      <c r="B218" s="62"/>
      <c r="C218" s="62"/>
      <c r="D218" s="62"/>
      <c r="E218" s="88"/>
      <c r="F218" s="68"/>
      <c r="G218" s="122"/>
      <c r="H218" s="62"/>
    </row>
    <row r="219" spans="1:8">
      <c r="A219" s="88"/>
      <c r="B219" s="62"/>
      <c r="C219" s="62"/>
      <c r="D219" s="62"/>
      <c r="E219" s="88"/>
      <c r="F219" s="68"/>
      <c r="G219" s="122"/>
      <c r="H219" s="62"/>
    </row>
    <row r="220" spans="1:8">
      <c r="A220" s="88"/>
      <c r="B220" s="62"/>
      <c r="C220" s="62"/>
      <c r="D220" s="62"/>
      <c r="E220" s="88"/>
      <c r="F220" s="68"/>
      <c r="G220" s="122"/>
      <c r="H220" s="62"/>
    </row>
    <row r="221" spans="1:8">
      <c r="A221" s="88"/>
      <c r="B221" s="62"/>
      <c r="C221" s="62"/>
      <c r="D221" s="62"/>
      <c r="E221" s="88"/>
      <c r="F221" s="68"/>
      <c r="G221" s="122"/>
      <c r="H221" s="62"/>
    </row>
    <row r="222" spans="1:8">
      <c r="A222" s="88"/>
      <c r="B222" s="62"/>
      <c r="C222" s="62"/>
      <c r="D222" s="62"/>
      <c r="E222" s="88"/>
      <c r="F222" s="68"/>
      <c r="G222" s="122"/>
      <c r="H222" s="62"/>
    </row>
    <row r="223" spans="1:8">
      <c r="A223" s="88"/>
      <c r="B223" s="62"/>
      <c r="C223" s="62"/>
      <c r="D223" s="62"/>
      <c r="E223" s="88"/>
      <c r="F223" s="68"/>
      <c r="G223" s="122"/>
      <c r="H223" s="62"/>
    </row>
    <row r="224" spans="1:8">
      <c r="A224" s="88"/>
      <c r="B224" s="62"/>
      <c r="C224" s="62"/>
      <c r="D224" s="62"/>
      <c r="E224" s="88"/>
      <c r="F224" s="68"/>
      <c r="G224" s="122"/>
      <c r="H224" s="62"/>
    </row>
    <row r="225" spans="1:8">
      <c r="A225" s="88"/>
      <c r="B225" s="62"/>
      <c r="C225" s="62"/>
      <c r="D225" s="62"/>
      <c r="E225" s="88"/>
      <c r="F225" s="68"/>
      <c r="G225" s="122"/>
      <c r="H225" s="62"/>
    </row>
    <row r="226" hidden="1" spans="1:8">
      <c r="A226" s="88"/>
      <c r="B226" s="62"/>
      <c r="C226" s="62"/>
      <c r="D226" s="62"/>
      <c r="E226" s="88"/>
      <c r="F226" s="68"/>
      <c r="G226" s="122"/>
      <c r="H226" s="62"/>
    </row>
    <row r="227" hidden="1" spans="1:8">
      <c r="A227" s="88"/>
      <c r="B227" s="62"/>
      <c r="C227" s="62"/>
      <c r="D227" s="62"/>
      <c r="E227" s="88"/>
      <c r="F227" s="68"/>
      <c r="G227" s="122"/>
      <c r="H227" s="62"/>
    </row>
    <row r="228" hidden="1" spans="1:8">
      <c r="A228" s="88"/>
      <c r="B228" s="62"/>
      <c r="C228" s="62"/>
      <c r="D228" s="62"/>
      <c r="E228" s="88"/>
      <c r="F228" s="68"/>
      <c r="G228" s="122"/>
      <c r="H228" s="62"/>
    </row>
    <row r="229" spans="1:8">
      <c r="A229" s="88"/>
      <c r="B229" s="62"/>
      <c r="C229" s="62"/>
      <c r="D229" s="62"/>
      <c r="E229" s="88"/>
      <c r="F229" s="68"/>
      <c r="G229" s="122"/>
      <c r="H229" s="62"/>
    </row>
    <row r="230" spans="1:8">
      <c r="A230" s="88"/>
      <c r="B230" s="62"/>
      <c r="C230" s="62"/>
      <c r="D230" s="62"/>
      <c r="E230" s="88"/>
      <c r="F230" s="68"/>
      <c r="G230" s="122"/>
      <c r="H230" s="62"/>
    </row>
    <row r="231" spans="1:8">
      <c r="A231" s="88"/>
      <c r="B231" s="62"/>
      <c r="C231" s="62"/>
      <c r="D231" s="62"/>
      <c r="E231" s="88"/>
      <c r="F231" s="68"/>
      <c r="G231" s="122"/>
      <c r="H231" s="62"/>
    </row>
    <row r="232" spans="1:8">
      <c r="A232" s="88"/>
      <c r="B232" s="62"/>
      <c r="C232" s="62"/>
      <c r="D232" s="62"/>
      <c r="E232" s="88"/>
      <c r="F232" s="68"/>
      <c r="G232" s="122"/>
      <c r="H232" s="62"/>
    </row>
    <row r="233" spans="1:8">
      <c r="A233" s="88"/>
      <c r="B233" s="62"/>
      <c r="C233" s="62"/>
      <c r="D233" s="62"/>
      <c r="E233" s="88"/>
      <c r="F233" s="68"/>
      <c r="G233" s="122"/>
      <c r="H233" s="62"/>
    </row>
    <row r="234" spans="1:8">
      <c r="A234" s="88"/>
      <c r="B234" s="62"/>
      <c r="C234" s="62"/>
      <c r="D234" s="62"/>
      <c r="E234" s="88"/>
      <c r="F234" s="68"/>
      <c r="G234" s="122"/>
      <c r="H234" s="62"/>
    </row>
    <row r="235" spans="1:8">
      <c r="A235" s="88"/>
      <c r="B235" s="62"/>
      <c r="C235" s="62"/>
      <c r="D235" s="62"/>
      <c r="E235" s="88"/>
      <c r="F235" s="68"/>
      <c r="G235" s="122"/>
      <c r="H235" s="62"/>
    </row>
    <row r="236" spans="1:8">
      <c r="A236" s="88"/>
      <c r="B236" s="62"/>
      <c r="C236" s="62"/>
      <c r="D236" s="62"/>
      <c r="E236" s="88"/>
      <c r="F236" s="68"/>
      <c r="G236" s="122"/>
      <c r="H236" s="62"/>
    </row>
    <row r="237" spans="1:8">
      <c r="A237" s="88"/>
      <c r="B237" s="62"/>
      <c r="C237" s="62"/>
      <c r="D237" s="62"/>
      <c r="E237" s="88"/>
      <c r="F237" s="68"/>
      <c r="G237" s="122"/>
      <c r="H237" s="62"/>
    </row>
    <row r="238" spans="1:8">
      <c r="A238" s="88"/>
      <c r="B238" s="62"/>
      <c r="C238" s="62"/>
      <c r="D238" s="62"/>
      <c r="E238" s="88"/>
      <c r="F238" s="68"/>
      <c r="G238" s="122"/>
      <c r="H238" s="62"/>
    </row>
    <row r="239" spans="1:8">
      <c r="A239" s="88"/>
      <c r="B239" s="62"/>
      <c r="C239" s="62"/>
      <c r="D239" s="62"/>
      <c r="E239" s="88"/>
      <c r="F239" s="68"/>
      <c r="G239" s="122"/>
      <c r="H239" s="62"/>
    </row>
    <row r="240" spans="1:8">
      <c r="A240" s="88"/>
      <c r="B240" s="62"/>
      <c r="C240" s="62"/>
      <c r="D240" s="62"/>
      <c r="E240" s="88"/>
      <c r="F240" s="68"/>
      <c r="G240" s="122"/>
      <c r="H240" s="62"/>
    </row>
    <row r="241" spans="1:8">
      <c r="A241" s="88"/>
      <c r="B241" s="62"/>
      <c r="C241" s="62"/>
      <c r="D241" s="62"/>
      <c r="E241" s="88"/>
      <c r="F241" s="68"/>
      <c r="G241" s="122"/>
      <c r="H241" s="62"/>
    </row>
    <row r="242" spans="1:8">
      <c r="A242" s="88"/>
      <c r="B242" s="62"/>
      <c r="C242" s="62"/>
      <c r="D242" s="62"/>
      <c r="E242" s="88"/>
      <c r="F242" s="68"/>
      <c r="G242" s="122"/>
      <c r="H242" s="62"/>
    </row>
    <row r="243" spans="1:8">
      <c r="A243" s="88"/>
      <c r="B243" s="62"/>
      <c r="C243" s="62"/>
      <c r="D243" s="62"/>
      <c r="E243" s="88"/>
      <c r="F243" s="68"/>
      <c r="G243" s="122"/>
      <c r="H243" s="62"/>
    </row>
    <row r="244" hidden="1" spans="1:8">
      <c r="A244" s="88"/>
      <c r="B244" s="62"/>
      <c r="C244" s="62"/>
      <c r="D244" s="62"/>
      <c r="E244" s="88"/>
      <c r="F244" s="68"/>
      <c r="G244" s="122"/>
      <c r="H244" s="62"/>
    </row>
    <row r="245" hidden="1" spans="1:8">
      <c r="A245" s="88"/>
      <c r="B245" s="62"/>
      <c r="C245" s="62"/>
      <c r="D245" s="62"/>
      <c r="E245" s="88"/>
      <c r="F245" s="68"/>
      <c r="G245" s="122"/>
      <c r="H245" s="62"/>
    </row>
    <row r="246" hidden="1" spans="1:8">
      <c r="A246" s="88"/>
      <c r="B246" s="62"/>
      <c r="C246" s="62"/>
      <c r="D246" s="62"/>
      <c r="E246" s="88"/>
      <c r="F246" s="68"/>
      <c r="G246" s="122"/>
      <c r="H246" s="62"/>
    </row>
    <row r="247" spans="1:8">
      <c r="A247" s="88"/>
      <c r="B247" s="62"/>
      <c r="C247" s="62"/>
      <c r="D247" s="62"/>
      <c r="E247" s="88"/>
      <c r="F247" s="68"/>
      <c r="G247" s="122"/>
      <c r="H247" s="62"/>
    </row>
    <row r="248" spans="1:8">
      <c r="A248" s="88"/>
      <c r="B248" s="62"/>
      <c r="C248" s="62"/>
      <c r="D248" s="62"/>
      <c r="E248" s="88"/>
      <c r="F248" s="68"/>
      <c r="G248" s="122"/>
      <c r="H248" s="62"/>
    </row>
    <row r="249" spans="1:8">
      <c r="A249" s="88"/>
      <c r="B249" s="62"/>
      <c r="C249" s="62"/>
      <c r="D249" s="62"/>
      <c r="E249" s="88"/>
      <c r="F249" s="68"/>
      <c r="G249" s="122"/>
      <c r="H249" s="62"/>
    </row>
    <row r="250" spans="1:8">
      <c r="A250" s="88"/>
      <c r="B250" s="62"/>
      <c r="C250" s="62"/>
      <c r="D250" s="62"/>
      <c r="E250" s="88"/>
      <c r="F250" s="68"/>
      <c r="G250" s="122"/>
      <c r="H250" s="62"/>
    </row>
    <row r="251" spans="1:8">
      <c r="A251" s="88"/>
      <c r="B251" s="62"/>
      <c r="C251" s="62"/>
      <c r="D251" s="62"/>
      <c r="E251" s="88"/>
      <c r="F251" s="68"/>
      <c r="G251" s="122"/>
      <c r="H251" s="62"/>
    </row>
    <row r="252" spans="1:8">
      <c r="A252" s="88"/>
      <c r="B252" s="62"/>
      <c r="C252" s="62"/>
      <c r="D252" s="62"/>
      <c r="E252" s="88"/>
      <c r="F252" s="68"/>
      <c r="G252" s="122"/>
      <c r="H252" s="62"/>
    </row>
    <row r="253" spans="1:8">
      <c r="A253" s="88"/>
      <c r="B253" s="62"/>
      <c r="C253" s="62"/>
      <c r="D253" s="62"/>
      <c r="E253" s="88"/>
      <c r="F253" s="68"/>
      <c r="G253" s="122"/>
      <c r="H253" s="62"/>
    </row>
    <row r="254" spans="1:8">
      <c r="A254" s="88"/>
      <c r="B254" s="62"/>
      <c r="C254" s="62"/>
      <c r="D254" s="62"/>
      <c r="E254" s="88"/>
      <c r="F254" s="68"/>
      <c r="G254" s="122"/>
      <c r="H254" s="62"/>
    </row>
    <row r="255" spans="1:8">
      <c r="A255" s="88"/>
      <c r="B255" s="62"/>
      <c r="C255" s="62"/>
      <c r="D255" s="62"/>
      <c r="E255" s="88"/>
      <c r="F255" s="68"/>
      <c r="G255" s="122"/>
      <c r="H255" s="62"/>
    </row>
    <row r="256" spans="1:8">
      <c r="A256" s="88"/>
      <c r="B256" s="62"/>
      <c r="C256" s="62"/>
      <c r="D256" s="62"/>
      <c r="E256" s="88"/>
      <c r="F256" s="68"/>
      <c r="G256" s="122"/>
      <c r="H256" s="62"/>
    </row>
    <row r="257" spans="1:8">
      <c r="A257" s="88"/>
      <c r="B257" s="62"/>
      <c r="C257" s="62"/>
      <c r="D257" s="62"/>
      <c r="E257" s="88"/>
      <c r="F257" s="68"/>
      <c r="G257" s="122"/>
      <c r="H257" s="62"/>
    </row>
    <row r="258" ht="18.75" customHeight="1" spans="1:8">
      <c r="A258" s="88"/>
      <c r="B258" s="62"/>
      <c r="C258" s="62"/>
      <c r="D258" s="62"/>
      <c r="E258" s="88"/>
      <c r="F258" s="68"/>
      <c r="G258" s="122"/>
      <c r="H258" s="62"/>
    </row>
    <row r="259" spans="1:8">
      <c r="A259" s="88"/>
      <c r="B259" s="62"/>
      <c r="C259" s="62"/>
      <c r="D259" s="62"/>
      <c r="E259" s="88"/>
      <c r="F259" s="68"/>
      <c r="G259" s="122"/>
      <c r="H259" s="62"/>
    </row>
    <row r="260" spans="1:8">
      <c r="A260" s="88"/>
      <c r="B260" s="62"/>
      <c r="C260" s="62"/>
      <c r="D260" s="62"/>
      <c r="E260" s="88"/>
      <c r="F260" s="68"/>
      <c r="G260" s="122"/>
      <c r="H260" s="62"/>
    </row>
    <row r="261" spans="1:8">
      <c r="A261" s="88"/>
      <c r="B261" s="62"/>
      <c r="C261" s="62"/>
      <c r="D261" s="62"/>
      <c r="E261" s="88"/>
      <c r="F261" s="68"/>
      <c r="G261" s="122"/>
      <c r="H261" s="62"/>
    </row>
    <row r="262" spans="1:8">
      <c r="A262" s="88"/>
      <c r="B262" s="62"/>
      <c r="C262" s="62"/>
      <c r="D262" s="62"/>
      <c r="E262" s="88"/>
      <c r="F262" s="68"/>
      <c r="G262" s="122"/>
      <c r="H262" s="62"/>
    </row>
    <row r="263" spans="1:8">
      <c r="A263" s="88"/>
      <c r="B263" s="62"/>
      <c r="C263" s="62"/>
      <c r="D263" s="62"/>
      <c r="E263" s="88"/>
      <c r="F263" s="68"/>
      <c r="G263" s="122"/>
      <c r="H263" s="62"/>
    </row>
    <row r="264" spans="1:8">
      <c r="A264" s="88"/>
      <c r="B264" s="62"/>
      <c r="C264" s="62"/>
      <c r="D264" s="62"/>
      <c r="E264" s="88"/>
      <c r="F264" s="68"/>
      <c r="G264" s="122"/>
      <c r="H264" s="62"/>
    </row>
    <row r="265" spans="1:8">
      <c r="A265" s="88"/>
      <c r="B265" s="62"/>
      <c r="C265" s="62"/>
      <c r="D265" s="62"/>
      <c r="E265" s="88"/>
      <c r="F265" s="68"/>
      <c r="G265" s="122"/>
      <c r="H265" s="62"/>
    </row>
    <row r="266" spans="1:8">
      <c r="A266" s="88"/>
      <c r="B266" s="62"/>
      <c r="C266" s="62"/>
      <c r="D266" s="62"/>
      <c r="E266" s="88"/>
      <c r="F266" s="68"/>
      <c r="G266" s="122"/>
      <c r="H266" s="62"/>
    </row>
    <row r="267" spans="1:8">
      <c r="A267" s="88"/>
      <c r="B267" s="62"/>
      <c r="C267" s="62"/>
      <c r="D267" s="62"/>
      <c r="E267" s="88"/>
      <c r="F267" s="68"/>
      <c r="G267" s="122"/>
      <c r="H267" s="62"/>
    </row>
    <row r="268" spans="1:8">
      <c r="A268" s="88"/>
      <c r="B268" s="62"/>
      <c r="C268" s="62"/>
      <c r="D268" s="62"/>
      <c r="E268" s="88"/>
      <c r="F268" s="68"/>
      <c r="G268" s="122"/>
      <c r="H268" s="62"/>
    </row>
    <row r="269" spans="1:8">
      <c r="A269" s="88"/>
      <c r="B269" s="62"/>
      <c r="C269" s="62"/>
      <c r="D269" s="62"/>
      <c r="E269" s="88"/>
      <c r="F269" s="68"/>
      <c r="G269" s="122"/>
      <c r="H269" s="62"/>
    </row>
    <row r="270" spans="1:8">
      <c r="A270" s="88"/>
      <c r="B270" s="62"/>
      <c r="C270" s="62"/>
      <c r="D270" s="62"/>
      <c r="E270" s="88"/>
      <c r="F270" s="68"/>
      <c r="G270" s="122"/>
      <c r="H270" s="62"/>
    </row>
    <row r="271" spans="1:8">
      <c r="A271" s="88"/>
      <c r="B271" s="62"/>
      <c r="C271" s="62"/>
      <c r="D271" s="62"/>
      <c r="E271" s="88"/>
      <c r="F271" s="68"/>
      <c r="G271" s="122"/>
      <c r="H271" s="62"/>
    </row>
    <row r="272" spans="1:8">
      <c r="A272" s="88"/>
      <c r="B272" s="62"/>
      <c r="C272" s="62"/>
      <c r="D272" s="62"/>
      <c r="E272" s="88"/>
      <c r="F272" s="68"/>
      <c r="G272" s="122"/>
      <c r="H272" s="62"/>
    </row>
    <row r="273" spans="1:8">
      <c r="A273" s="88"/>
      <c r="B273" s="62"/>
      <c r="C273" s="62"/>
      <c r="D273" s="62"/>
      <c r="E273" s="88"/>
      <c r="F273" s="68"/>
      <c r="G273" s="122"/>
      <c r="H273" s="62"/>
    </row>
    <row r="274" spans="1:8">
      <c r="A274" s="88"/>
      <c r="B274" s="62"/>
      <c r="C274" s="62"/>
      <c r="D274" s="62"/>
      <c r="E274" s="88"/>
      <c r="F274" s="68"/>
      <c r="G274" s="122"/>
      <c r="H274" s="62"/>
    </row>
    <row r="275" spans="1:8">
      <c r="A275" s="88"/>
      <c r="B275" s="62"/>
      <c r="C275" s="62"/>
      <c r="D275" s="62"/>
      <c r="E275" s="88"/>
      <c r="F275" s="68"/>
      <c r="G275" s="122"/>
      <c r="H275" s="62"/>
    </row>
    <row r="276" ht="18" customHeight="1" spans="1:8">
      <c r="A276" s="88"/>
      <c r="B276" s="62"/>
      <c r="C276" s="62"/>
      <c r="D276" s="62"/>
      <c r="E276" s="88"/>
      <c r="F276" s="68"/>
      <c r="G276" s="122"/>
      <c r="H276" s="62"/>
    </row>
    <row r="277" spans="1:8">
      <c r="A277" s="88"/>
      <c r="B277" s="62"/>
      <c r="C277" s="62"/>
      <c r="D277" s="62"/>
      <c r="E277" s="88"/>
      <c r="F277" s="68"/>
      <c r="G277" s="122"/>
      <c r="H277" s="62"/>
    </row>
    <row r="278" spans="1:8">
      <c r="A278" s="88"/>
      <c r="B278" s="62"/>
      <c r="C278" s="62"/>
      <c r="D278" s="62"/>
      <c r="E278" s="88"/>
      <c r="F278" s="68"/>
      <c r="G278" s="122"/>
      <c r="H278" s="62"/>
    </row>
    <row r="279" spans="1:8">
      <c r="A279" s="88"/>
      <c r="B279" s="62"/>
      <c r="C279" s="62"/>
      <c r="D279" s="62"/>
      <c r="E279" s="88"/>
      <c r="F279" s="68"/>
      <c r="G279" s="122"/>
      <c r="H279" s="62"/>
    </row>
    <row r="280" spans="1:8">
      <c r="A280" s="88"/>
      <c r="B280" s="62"/>
      <c r="C280" s="62"/>
      <c r="D280" s="62"/>
      <c r="E280" s="88"/>
      <c r="F280" s="68"/>
      <c r="G280" s="122"/>
      <c r="H280" s="62"/>
    </row>
    <row r="281" spans="1:8">
      <c r="A281" s="88"/>
      <c r="B281" s="62"/>
      <c r="C281" s="62"/>
      <c r="D281" s="62"/>
      <c r="E281" s="88"/>
      <c r="F281" s="68"/>
      <c r="G281" s="122"/>
      <c r="H281" s="62"/>
    </row>
    <row r="282" spans="1:8">
      <c r="A282" s="88"/>
      <c r="B282" s="62"/>
      <c r="C282" s="62"/>
      <c r="D282" s="62"/>
      <c r="E282" s="88"/>
      <c r="F282" s="68"/>
      <c r="G282" s="122"/>
      <c r="H282" s="62"/>
    </row>
    <row r="283" spans="1:8">
      <c r="A283" s="88"/>
      <c r="B283" s="62"/>
      <c r="C283" s="62"/>
      <c r="D283" s="62"/>
      <c r="E283" s="88"/>
      <c r="F283" s="68"/>
      <c r="G283" s="122"/>
      <c r="H283" s="62"/>
    </row>
    <row r="284" spans="1:8">
      <c r="A284" s="88"/>
      <c r="B284" s="62"/>
      <c r="C284" s="62"/>
      <c r="D284" s="62"/>
      <c r="E284" s="88"/>
      <c r="F284" s="68"/>
      <c r="G284" s="122"/>
      <c r="H284" s="62"/>
    </row>
    <row r="285" spans="1:8">
      <c r="A285" s="88"/>
      <c r="B285" s="62"/>
      <c r="C285" s="62"/>
      <c r="D285" s="62"/>
      <c r="E285" s="88"/>
      <c r="F285" s="68"/>
      <c r="G285" s="122"/>
      <c r="H285" s="62"/>
    </row>
    <row r="286" spans="1:8">
      <c r="A286" s="88"/>
      <c r="B286" s="62"/>
      <c r="C286" s="62"/>
      <c r="D286" s="62"/>
      <c r="E286" s="88"/>
      <c r="F286" s="68"/>
      <c r="G286" s="122"/>
      <c r="H286" s="62"/>
    </row>
    <row r="287" spans="1:8">
      <c r="A287" s="88"/>
      <c r="B287" s="62"/>
      <c r="C287" s="62"/>
      <c r="D287" s="62"/>
      <c r="E287" s="88"/>
      <c r="F287" s="68"/>
      <c r="G287" s="122"/>
      <c r="H287" s="62"/>
    </row>
    <row r="288" spans="1:8">
      <c r="A288" s="88"/>
      <c r="B288" s="62"/>
      <c r="C288" s="62"/>
      <c r="D288" s="62"/>
      <c r="E288" s="88"/>
      <c r="F288" s="68"/>
      <c r="G288" s="122"/>
      <c r="H288" s="62"/>
    </row>
    <row r="289" spans="1:8">
      <c r="A289" s="88"/>
      <c r="B289" s="62"/>
      <c r="C289" s="62"/>
      <c r="D289" s="62"/>
      <c r="E289" s="88"/>
      <c r="F289" s="68"/>
      <c r="G289" s="122"/>
      <c r="H289" s="62"/>
    </row>
    <row r="290" spans="1:8">
      <c r="A290" s="88"/>
      <c r="B290" s="62"/>
      <c r="C290" s="62"/>
      <c r="D290" s="62"/>
      <c r="E290" s="88"/>
      <c r="F290" s="68"/>
      <c r="G290" s="122"/>
      <c r="H290" s="62"/>
    </row>
    <row r="291" ht="19.5" customHeight="1" spans="1:8">
      <c r="A291" s="88"/>
      <c r="B291" s="62"/>
      <c r="C291" s="62"/>
      <c r="D291" s="62"/>
      <c r="E291" s="88"/>
      <c r="F291" s="68"/>
      <c r="G291" s="122"/>
      <c r="H291" s="62"/>
    </row>
    <row r="292" spans="1:8">
      <c r="A292" s="88"/>
      <c r="B292" s="62"/>
      <c r="C292" s="62"/>
      <c r="D292" s="62"/>
      <c r="E292" s="88"/>
      <c r="F292" s="68"/>
      <c r="G292" s="122"/>
      <c r="H292" s="62"/>
    </row>
    <row r="293" spans="1:8">
      <c r="A293" s="88"/>
      <c r="B293" s="62"/>
      <c r="C293" s="62"/>
      <c r="D293" s="62"/>
      <c r="E293" s="88"/>
      <c r="F293" s="68"/>
      <c r="G293" s="122"/>
      <c r="H293" s="62"/>
    </row>
    <row r="294" spans="1:8">
      <c r="A294" s="88"/>
      <c r="B294" s="62"/>
      <c r="C294" s="62"/>
      <c r="D294" s="62"/>
      <c r="E294" s="88"/>
      <c r="F294" s="68"/>
      <c r="G294" s="122"/>
      <c r="H294" s="62"/>
    </row>
    <row r="295" spans="1:8">
      <c r="A295" s="88"/>
      <c r="B295" s="62"/>
      <c r="C295" s="62"/>
      <c r="D295" s="62"/>
      <c r="E295" s="88"/>
      <c r="F295" s="68"/>
      <c r="G295" s="122"/>
      <c r="H295" s="62"/>
    </row>
    <row r="296" spans="1:8">
      <c r="A296" s="88"/>
      <c r="B296" s="62"/>
      <c r="C296" s="62"/>
      <c r="D296" s="62"/>
      <c r="E296" s="88"/>
      <c r="F296" s="68"/>
      <c r="G296" s="122"/>
      <c r="H296" s="62"/>
    </row>
    <row r="297" spans="1:8">
      <c r="A297" s="88"/>
      <c r="B297" s="62"/>
      <c r="C297" s="62"/>
      <c r="D297" s="62"/>
      <c r="E297" s="88"/>
      <c r="F297" s="68"/>
      <c r="G297" s="122"/>
      <c r="H297" s="62"/>
    </row>
    <row r="298" spans="1:8">
      <c r="A298" s="88"/>
      <c r="B298" s="62"/>
      <c r="C298" s="62"/>
      <c r="D298" s="62"/>
      <c r="E298" s="88"/>
      <c r="F298" s="68"/>
      <c r="G298" s="122"/>
      <c r="H298" s="62"/>
    </row>
    <row r="299" spans="1:8">
      <c r="A299" s="88"/>
      <c r="B299" s="62"/>
      <c r="C299" s="62"/>
      <c r="D299" s="62"/>
      <c r="E299" s="88"/>
      <c r="F299" s="68"/>
      <c r="G299" s="122"/>
      <c r="H299" s="62"/>
    </row>
    <row r="300" ht="19.5" customHeight="1" spans="1:8">
      <c r="A300" s="88"/>
      <c r="B300" s="62"/>
      <c r="C300" s="62"/>
      <c r="D300" s="62"/>
      <c r="E300" s="88"/>
      <c r="F300" s="68"/>
      <c r="G300" s="122"/>
      <c r="H300" s="62"/>
    </row>
    <row r="301" spans="1:8">
      <c r="A301" s="88"/>
      <c r="B301" s="62"/>
      <c r="C301" s="62"/>
      <c r="D301" s="62"/>
      <c r="E301" s="88"/>
      <c r="F301" s="68"/>
      <c r="G301" s="122"/>
      <c r="H301" s="62"/>
    </row>
    <row r="302" spans="1:8">
      <c r="A302" s="88"/>
      <c r="B302" s="62"/>
      <c r="C302" s="62"/>
      <c r="D302" s="62"/>
      <c r="E302" s="88"/>
      <c r="F302" s="68"/>
      <c r="G302" s="122"/>
      <c r="H302" s="62"/>
    </row>
    <row r="303" spans="1:8">
      <c r="A303" s="88"/>
      <c r="B303" s="62"/>
      <c r="C303" s="62"/>
      <c r="D303" s="62"/>
      <c r="E303" s="88"/>
      <c r="F303" s="68"/>
      <c r="G303" s="122"/>
      <c r="H303" s="62"/>
    </row>
    <row r="304" spans="1:8">
      <c r="A304" s="88"/>
      <c r="B304" s="62"/>
      <c r="C304" s="62"/>
      <c r="D304" s="62"/>
      <c r="E304" s="88"/>
      <c r="F304" s="68"/>
      <c r="G304" s="122"/>
      <c r="H304" s="62"/>
    </row>
    <row r="305" spans="1:8">
      <c r="A305" s="88"/>
      <c r="B305" s="62"/>
      <c r="C305" s="62"/>
      <c r="D305" s="62"/>
      <c r="E305" s="88"/>
      <c r="F305" s="68"/>
      <c r="G305" s="122"/>
      <c r="H305" s="62"/>
    </row>
    <row r="306" spans="1:8">
      <c r="A306" s="88"/>
      <c r="B306" s="62"/>
      <c r="C306" s="62"/>
      <c r="D306" s="62"/>
      <c r="E306" s="88"/>
      <c r="F306" s="68"/>
      <c r="G306" s="122"/>
      <c r="H306" s="62"/>
    </row>
    <row r="307" spans="1:8">
      <c r="A307" s="88"/>
      <c r="B307" s="62"/>
      <c r="C307" s="62"/>
      <c r="D307" s="62"/>
      <c r="E307" s="88"/>
      <c r="F307" s="68"/>
      <c r="G307" s="122"/>
      <c r="H307" s="62"/>
    </row>
    <row r="308" spans="1:8">
      <c r="A308" s="88"/>
      <c r="B308" s="62"/>
      <c r="C308" s="62"/>
      <c r="D308" s="62"/>
      <c r="E308" s="88"/>
      <c r="F308" s="68"/>
      <c r="G308" s="122"/>
      <c r="H308" s="62"/>
    </row>
    <row r="309" spans="1:8">
      <c r="A309" s="88"/>
      <c r="B309" s="62"/>
      <c r="C309" s="62"/>
      <c r="D309" s="62"/>
      <c r="E309" s="88"/>
      <c r="F309" s="68"/>
      <c r="G309" s="122"/>
      <c r="H309" s="62"/>
    </row>
    <row r="310" spans="1:8">
      <c r="A310" s="88"/>
      <c r="B310" s="62"/>
      <c r="C310" s="62"/>
      <c r="D310" s="62"/>
      <c r="E310" s="88"/>
      <c r="F310" s="68"/>
      <c r="G310" s="122"/>
      <c r="H310" s="62"/>
    </row>
    <row r="311" spans="1:8">
      <c r="A311" s="88"/>
      <c r="B311" s="62"/>
      <c r="C311" s="62"/>
      <c r="D311" s="62"/>
      <c r="E311" s="88"/>
      <c r="F311" s="68"/>
      <c r="G311" s="122"/>
      <c r="H311" s="62"/>
    </row>
    <row r="312" spans="1:8">
      <c r="A312" s="88"/>
      <c r="B312" s="62"/>
      <c r="C312" s="62"/>
      <c r="D312" s="62"/>
      <c r="E312" s="88"/>
      <c r="F312" s="68"/>
      <c r="G312" s="122"/>
      <c r="H312" s="62"/>
    </row>
    <row r="313" ht="18.75" customHeight="1" spans="1:8">
      <c r="A313" s="88"/>
      <c r="B313" s="62"/>
      <c r="C313" s="62"/>
      <c r="D313" s="62"/>
      <c r="E313" s="88"/>
      <c r="F313" s="68"/>
      <c r="G313" s="122"/>
      <c r="H313" s="62"/>
    </row>
    <row r="314" spans="1:8">
      <c r="A314" s="88"/>
      <c r="B314" s="62"/>
      <c r="C314" s="62"/>
      <c r="D314" s="62"/>
      <c r="E314" s="88"/>
      <c r="F314" s="68"/>
      <c r="G314" s="122"/>
      <c r="H314" s="62"/>
    </row>
    <row r="315" spans="1:8">
      <c r="A315" s="88"/>
      <c r="B315" s="62"/>
      <c r="C315" s="62"/>
      <c r="D315" s="62"/>
      <c r="E315" s="88"/>
      <c r="F315" s="68"/>
      <c r="G315" s="122"/>
      <c r="H315" s="62"/>
    </row>
    <row r="316" spans="1:8">
      <c r="A316" s="88"/>
      <c r="B316" s="62"/>
      <c r="C316" s="62"/>
      <c r="D316" s="62"/>
      <c r="E316" s="88"/>
      <c r="F316" s="68"/>
      <c r="G316" s="122"/>
      <c r="H316" s="62"/>
    </row>
    <row r="317" spans="1:8">
      <c r="A317" s="88"/>
      <c r="B317" s="62"/>
      <c r="C317" s="62"/>
      <c r="D317" s="62"/>
      <c r="E317" s="88"/>
      <c r="F317" s="68"/>
      <c r="G317" s="122"/>
      <c r="H317" s="62"/>
    </row>
    <row r="318" spans="1:8">
      <c r="A318" s="88"/>
      <c r="B318" s="62"/>
      <c r="C318" s="62"/>
      <c r="D318" s="62"/>
      <c r="E318" s="88"/>
      <c r="F318" s="68"/>
      <c r="G318" s="122"/>
      <c r="H318" s="62"/>
    </row>
    <row r="319" spans="1:8">
      <c r="A319" s="88"/>
      <c r="B319" s="62"/>
      <c r="C319" s="62"/>
      <c r="D319" s="62"/>
      <c r="E319" s="88"/>
      <c r="F319" s="68"/>
      <c r="G319" s="122"/>
      <c r="H319" s="62"/>
    </row>
    <row r="320" spans="1:8">
      <c r="A320" s="88"/>
      <c r="B320" s="62"/>
      <c r="C320" s="62"/>
      <c r="D320" s="62"/>
      <c r="E320" s="88"/>
      <c r="F320" s="68"/>
      <c r="G320" s="122"/>
      <c r="H320" s="62"/>
    </row>
    <row r="321" spans="1:8">
      <c r="A321" s="88"/>
      <c r="B321" s="62"/>
      <c r="C321" s="62"/>
      <c r="D321" s="62"/>
      <c r="E321" s="88"/>
      <c r="F321" s="68"/>
      <c r="G321" s="122"/>
      <c r="H321" s="62"/>
    </row>
    <row r="322" spans="1:8">
      <c r="A322" s="88"/>
      <c r="B322" s="62"/>
      <c r="C322" s="62"/>
      <c r="D322" s="62"/>
      <c r="E322" s="88"/>
      <c r="F322" s="68"/>
      <c r="G322" s="122"/>
      <c r="H322" s="62"/>
    </row>
    <row r="323" spans="1:8">
      <c r="A323" s="88"/>
      <c r="B323" s="62"/>
      <c r="C323" s="62"/>
      <c r="D323" s="62"/>
      <c r="E323" s="88"/>
      <c r="F323" s="68"/>
      <c r="G323" s="122"/>
      <c r="H323" s="62"/>
    </row>
    <row r="324" spans="1:8">
      <c r="A324" s="88"/>
      <c r="B324" s="62"/>
      <c r="C324" s="62"/>
      <c r="D324" s="62"/>
      <c r="E324" s="88"/>
      <c r="F324" s="68"/>
      <c r="G324" s="122"/>
      <c r="H324" s="62"/>
    </row>
    <row r="325" spans="1:8">
      <c r="A325" s="88"/>
      <c r="B325" s="62"/>
      <c r="C325" s="62"/>
      <c r="D325" s="62"/>
      <c r="E325" s="88"/>
      <c r="F325" s="68"/>
      <c r="G325" s="122"/>
      <c r="H325" s="62"/>
    </row>
    <row r="326" spans="1:8">
      <c r="A326" s="88"/>
      <c r="B326" s="62"/>
      <c r="C326" s="62"/>
      <c r="D326" s="62"/>
      <c r="E326" s="88"/>
      <c r="F326" s="68"/>
      <c r="G326" s="122"/>
      <c r="H326" s="62"/>
    </row>
    <row r="327" spans="1:8">
      <c r="A327" s="88"/>
      <c r="B327" s="62"/>
      <c r="C327" s="62"/>
      <c r="D327" s="62"/>
      <c r="E327" s="88"/>
      <c r="F327" s="68"/>
      <c r="G327" s="122"/>
      <c r="H327" s="62"/>
    </row>
    <row r="328" ht="21" customHeight="1" spans="1:8">
      <c r="A328" s="88"/>
      <c r="B328" s="62"/>
      <c r="C328" s="62"/>
      <c r="D328" s="62"/>
      <c r="E328" s="88"/>
      <c r="F328" s="68"/>
      <c r="G328" s="122"/>
      <c r="H328" s="62"/>
    </row>
    <row r="329" ht="21" customHeight="1" spans="1:8">
      <c r="A329" s="88"/>
      <c r="B329" s="62"/>
      <c r="C329" s="62"/>
      <c r="D329" s="62"/>
      <c r="E329" s="88"/>
      <c r="F329" s="68"/>
      <c r="G329" s="122"/>
      <c r="H329" s="62"/>
    </row>
    <row r="330" ht="21" customHeight="1" spans="1:8">
      <c r="A330" s="88"/>
      <c r="B330" s="62"/>
      <c r="C330" s="62"/>
      <c r="D330" s="62"/>
      <c r="E330" s="88"/>
      <c r="F330" s="68"/>
      <c r="G330" s="122"/>
      <c r="H330" s="62"/>
    </row>
    <row r="331" spans="1:8">
      <c r="A331" s="88"/>
      <c r="B331" s="62"/>
      <c r="C331" s="62"/>
      <c r="D331" s="62"/>
      <c r="E331" s="88"/>
      <c r="F331" s="68"/>
      <c r="G331" s="122"/>
      <c r="H331" s="62"/>
    </row>
    <row r="332" spans="1:8">
      <c r="A332" s="88"/>
      <c r="B332" s="62"/>
      <c r="C332" s="62"/>
      <c r="D332" s="62"/>
      <c r="E332" s="88"/>
      <c r="F332" s="68"/>
      <c r="G332" s="122"/>
      <c r="H332" s="62"/>
    </row>
    <row r="333" spans="1:8">
      <c r="A333" s="88"/>
      <c r="B333" s="62"/>
      <c r="C333" s="62"/>
      <c r="D333" s="62"/>
      <c r="E333" s="88"/>
      <c r="F333" s="68"/>
      <c r="G333" s="122"/>
      <c r="H333" s="62"/>
    </row>
    <row r="334" spans="1:8">
      <c r="A334" s="88"/>
      <c r="B334" s="62"/>
      <c r="C334" s="62"/>
      <c r="D334" s="62"/>
      <c r="E334" s="88"/>
      <c r="F334" s="68"/>
      <c r="G334" s="122"/>
      <c r="H334" s="62"/>
    </row>
    <row r="335" spans="1:8">
      <c r="A335" s="88"/>
      <c r="B335" s="62"/>
      <c r="C335" s="62"/>
      <c r="D335" s="62"/>
      <c r="E335" s="88"/>
      <c r="F335" s="68"/>
      <c r="G335" s="122"/>
      <c r="H335" s="62"/>
    </row>
    <row r="336" spans="1:8">
      <c r="A336" s="88"/>
      <c r="B336" s="62"/>
      <c r="C336" s="62"/>
      <c r="D336" s="62"/>
      <c r="E336" s="88"/>
      <c r="F336" s="68"/>
      <c r="G336" s="122"/>
      <c r="H336" s="62"/>
    </row>
    <row r="337" spans="1:8">
      <c r="A337" s="88"/>
      <c r="B337" s="62"/>
      <c r="C337" s="62"/>
      <c r="D337" s="62"/>
      <c r="E337" s="88"/>
      <c r="F337" s="68"/>
      <c r="G337" s="122"/>
      <c r="H337" s="62"/>
    </row>
    <row r="338" spans="1:8">
      <c r="A338" s="88"/>
      <c r="B338" s="62"/>
      <c r="C338" s="62"/>
      <c r="D338" s="62"/>
      <c r="E338" s="88"/>
      <c r="F338" s="68"/>
      <c r="G338" s="122"/>
      <c r="H338" s="62"/>
    </row>
    <row r="339" spans="1:8">
      <c r="A339" s="88"/>
      <c r="B339" s="62"/>
      <c r="C339" s="62"/>
      <c r="D339" s="62"/>
      <c r="E339" s="88"/>
      <c r="F339" s="68"/>
      <c r="G339" s="122"/>
      <c r="H339" s="62"/>
    </row>
    <row r="340" spans="1:8">
      <c r="A340" s="88"/>
      <c r="B340" s="62"/>
      <c r="C340" s="62"/>
      <c r="D340" s="62"/>
      <c r="E340" s="88"/>
      <c r="F340" s="68"/>
      <c r="G340" s="122"/>
      <c r="H340" s="62"/>
    </row>
    <row r="341" spans="1:8">
      <c r="A341" s="88"/>
      <c r="B341" s="62"/>
      <c r="C341" s="62"/>
      <c r="D341" s="62"/>
      <c r="E341" s="88"/>
      <c r="F341" s="68"/>
      <c r="G341" s="122"/>
      <c r="H341" s="62"/>
    </row>
    <row r="342" spans="1:8">
      <c r="A342" s="88"/>
      <c r="B342" s="62"/>
      <c r="C342" s="62"/>
      <c r="D342" s="62"/>
      <c r="E342" s="88"/>
      <c r="F342" s="68"/>
      <c r="G342" s="122"/>
      <c r="H342" s="62"/>
    </row>
    <row r="343" spans="1:8">
      <c r="A343" s="88"/>
      <c r="B343" s="62"/>
      <c r="C343" s="62"/>
      <c r="D343" s="62"/>
      <c r="E343" s="88"/>
      <c r="F343" s="68"/>
      <c r="G343" s="122"/>
      <c r="H343" s="62"/>
    </row>
    <row r="344" spans="1:8">
      <c r="A344" s="88"/>
      <c r="B344" s="62"/>
      <c r="C344" s="62"/>
      <c r="D344" s="62"/>
      <c r="E344" s="88"/>
      <c r="F344" s="68"/>
      <c r="G344" s="122"/>
      <c r="H344" s="62"/>
    </row>
    <row r="345" spans="1:8">
      <c r="A345" s="88"/>
      <c r="B345" s="62"/>
      <c r="C345" s="62"/>
      <c r="D345" s="62"/>
      <c r="E345" s="88"/>
      <c r="F345" s="68"/>
      <c r="G345" s="122"/>
      <c r="H345" s="62"/>
    </row>
    <row r="346" spans="1:8">
      <c r="A346" s="88"/>
      <c r="B346" s="62"/>
      <c r="C346" s="62"/>
      <c r="D346" s="62"/>
      <c r="E346" s="88"/>
      <c r="F346" s="68"/>
      <c r="G346" s="122"/>
      <c r="H346" s="62"/>
    </row>
    <row r="347" spans="1:8">
      <c r="A347" s="88"/>
      <c r="B347" s="62"/>
      <c r="C347" s="62"/>
      <c r="D347" s="62"/>
      <c r="E347" s="88"/>
      <c r="F347" s="68"/>
      <c r="G347" s="122"/>
      <c r="H347" s="62"/>
    </row>
    <row r="348" spans="1:8">
      <c r="A348" s="88"/>
      <c r="B348" s="62"/>
      <c r="C348" s="62"/>
      <c r="D348" s="62"/>
      <c r="E348" s="88"/>
      <c r="F348" s="68"/>
      <c r="G348" s="122"/>
      <c r="H348" s="62"/>
    </row>
    <row r="349" spans="1:8">
      <c r="A349" s="88"/>
      <c r="B349" s="62"/>
      <c r="C349" s="62"/>
      <c r="D349" s="62"/>
      <c r="E349" s="88"/>
      <c r="F349" s="68"/>
      <c r="G349" s="122"/>
      <c r="H349" s="62"/>
    </row>
    <row r="350" spans="1:8">
      <c r="A350" s="88"/>
      <c r="B350" s="62"/>
      <c r="C350" s="62"/>
      <c r="D350" s="62"/>
      <c r="E350" s="88"/>
      <c r="F350" s="68"/>
      <c r="G350" s="122"/>
      <c r="H350" s="62"/>
    </row>
    <row r="351" spans="1:8">
      <c r="A351" s="88"/>
      <c r="B351" s="62"/>
      <c r="C351" s="62"/>
      <c r="D351" s="62"/>
      <c r="E351" s="88"/>
      <c r="F351" s="68"/>
      <c r="G351" s="122"/>
      <c r="H351" s="62"/>
    </row>
    <row r="352" spans="1:8">
      <c r="A352" s="88"/>
      <c r="B352" s="62"/>
      <c r="C352" s="62"/>
      <c r="D352" s="62"/>
      <c r="E352" s="88"/>
      <c r="F352" s="68"/>
      <c r="G352" s="122"/>
      <c r="H352" s="62"/>
    </row>
    <row r="353" spans="1:8">
      <c r="A353" s="88"/>
      <c r="B353" s="62"/>
      <c r="C353" s="62"/>
      <c r="D353" s="62"/>
      <c r="E353" s="88"/>
      <c r="F353" s="68"/>
      <c r="G353" s="122"/>
      <c r="H353" s="62"/>
    </row>
    <row r="354" spans="1:8">
      <c r="A354" s="88"/>
      <c r="B354" s="62"/>
      <c r="C354" s="62"/>
      <c r="D354" s="62"/>
      <c r="E354" s="88"/>
      <c r="F354" s="68"/>
      <c r="G354" s="122"/>
      <c r="H354" s="62"/>
    </row>
    <row r="355" spans="1:8">
      <c r="A355" s="88"/>
      <c r="B355" s="62"/>
      <c r="C355" s="62"/>
      <c r="D355" s="62"/>
      <c r="E355" s="88"/>
      <c r="F355" s="68"/>
      <c r="G355" s="122"/>
      <c r="H355" s="62"/>
    </row>
    <row r="356" spans="1:8">
      <c r="A356" s="88"/>
      <c r="B356" s="62"/>
      <c r="C356" s="62"/>
      <c r="D356" s="62"/>
      <c r="E356" s="88"/>
      <c r="F356" s="68"/>
      <c r="G356" s="122"/>
      <c r="H356" s="62"/>
    </row>
    <row r="357" spans="1:8">
      <c r="A357" s="88"/>
      <c r="B357" s="62"/>
      <c r="C357" s="62"/>
      <c r="D357" s="62"/>
      <c r="E357" s="88"/>
      <c r="F357" s="68"/>
      <c r="G357" s="122"/>
      <c r="H357" s="62"/>
    </row>
    <row r="358" spans="1:8">
      <c r="A358" s="88"/>
      <c r="B358" s="62"/>
      <c r="C358" s="62"/>
      <c r="D358" s="62"/>
      <c r="E358" s="88"/>
      <c r="F358" s="68"/>
      <c r="G358" s="122"/>
      <c r="H358" s="62"/>
    </row>
    <row r="359" spans="1:8">
      <c r="A359" s="88"/>
      <c r="B359" s="62"/>
      <c r="C359" s="62"/>
      <c r="D359" s="62"/>
      <c r="E359" s="88"/>
      <c r="F359" s="68"/>
      <c r="G359" s="122"/>
      <c r="H359" s="62"/>
    </row>
    <row r="360" spans="1:8">
      <c r="A360" s="88"/>
      <c r="B360" s="62"/>
      <c r="C360" s="62"/>
      <c r="D360" s="62"/>
      <c r="E360" s="88"/>
      <c r="F360" s="68"/>
      <c r="G360" s="122"/>
      <c r="H360" s="62"/>
    </row>
    <row r="361" spans="1:8">
      <c r="A361" s="88"/>
      <c r="B361" s="62"/>
      <c r="C361" s="62"/>
      <c r="D361" s="62"/>
      <c r="E361" s="88"/>
      <c r="F361" s="68"/>
      <c r="G361" s="122"/>
      <c r="H361" s="62"/>
    </row>
    <row r="362" spans="1:8">
      <c r="A362" s="88"/>
      <c r="B362" s="62"/>
      <c r="C362" s="62"/>
      <c r="D362" s="62"/>
      <c r="E362" s="88"/>
      <c r="F362" s="68"/>
      <c r="G362" s="122"/>
      <c r="H362" s="62"/>
    </row>
    <row r="363" spans="1:8">
      <c r="A363" s="88"/>
      <c r="B363" s="62"/>
      <c r="C363" s="62"/>
      <c r="D363" s="62"/>
      <c r="E363" s="88"/>
      <c r="F363" s="68"/>
      <c r="G363" s="122"/>
      <c r="H363" s="62"/>
    </row>
    <row r="364" spans="1:8">
      <c r="A364" s="88"/>
      <c r="B364" s="62"/>
      <c r="C364" s="62"/>
      <c r="D364" s="62"/>
      <c r="E364" s="88"/>
      <c r="F364" s="68"/>
      <c r="G364" s="122"/>
      <c r="H364" s="62"/>
    </row>
    <row r="365" spans="1:8">
      <c r="A365" s="88"/>
      <c r="B365" s="62"/>
      <c r="C365" s="62"/>
      <c r="D365" s="62"/>
      <c r="E365" s="88"/>
      <c r="F365" s="68"/>
      <c r="G365" s="122"/>
      <c r="H365" s="62"/>
    </row>
    <row r="366" spans="1:8">
      <c r="A366" s="88"/>
      <c r="B366" s="62"/>
      <c r="C366" s="62"/>
      <c r="D366" s="62"/>
      <c r="E366" s="88"/>
      <c r="F366" s="68"/>
      <c r="G366" s="122"/>
      <c r="H366" s="62"/>
    </row>
    <row r="367" spans="1:8">
      <c r="A367" s="88"/>
      <c r="B367" s="62"/>
      <c r="C367" s="62"/>
      <c r="D367" s="62"/>
      <c r="E367" s="88"/>
      <c r="F367" s="68"/>
      <c r="G367" s="122"/>
      <c r="H367" s="62"/>
    </row>
    <row r="368" spans="1:8">
      <c r="A368" s="88"/>
      <c r="B368" s="62"/>
      <c r="C368" s="62"/>
      <c r="D368" s="62"/>
      <c r="E368" s="88"/>
      <c r="F368" s="68"/>
      <c r="G368" s="122"/>
      <c r="H368" s="62"/>
    </row>
    <row r="369" spans="1:8">
      <c r="A369" s="88"/>
      <c r="B369" s="62"/>
      <c r="C369" s="62"/>
      <c r="D369" s="62"/>
      <c r="E369" s="88"/>
      <c r="F369" s="68"/>
      <c r="G369" s="122"/>
      <c r="H369" s="62"/>
    </row>
    <row r="370" spans="1:8">
      <c r="A370" s="88"/>
      <c r="B370" s="62"/>
      <c r="C370" s="62"/>
      <c r="D370" s="62"/>
      <c r="E370" s="88"/>
      <c r="F370" s="68"/>
      <c r="G370" s="122"/>
      <c r="H370" s="62"/>
    </row>
    <row r="371" spans="1:8">
      <c r="A371" s="88"/>
      <c r="B371" s="62"/>
      <c r="C371" s="62"/>
      <c r="D371" s="62"/>
      <c r="E371" s="88"/>
      <c r="F371" s="68"/>
      <c r="G371" s="122"/>
      <c r="H371" s="62"/>
    </row>
    <row r="372" spans="1:8">
      <c r="A372" s="88"/>
      <c r="B372" s="62"/>
      <c r="C372" s="62"/>
      <c r="D372" s="62"/>
      <c r="E372" s="88"/>
      <c r="F372" s="68"/>
      <c r="G372" s="122"/>
      <c r="H372" s="62"/>
    </row>
    <row r="373" spans="1:8">
      <c r="A373" s="88"/>
      <c r="B373" s="62"/>
      <c r="C373" s="62"/>
      <c r="D373" s="62"/>
      <c r="E373" s="88"/>
      <c r="F373" s="68"/>
      <c r="G373" s="122"/>
      <c r="H373" s="62"/>
    </row>
    <row r="374" spans="1:8">
      <c r="A374" s="88"/>
      <c r="B374" s="62"/>
      <c r="C374" s="62"/>
      <c r="D374" s="62"/>
      <c r="E374" s="88"/>
      <c r="F374" s="68"/>
      <c r="G374" s="122"/>
      <c r="H374" s="62"/>
    </row>
    <row r="375" spans="1:8">
      <c r="A375" s="88"/>
      <c r="B375" s="62"/>
      <c r="C375" s="62"/>
      <c r="D375" s="62"/>
      <c r="E375" s="88"/>
      <c r="F375" s="68"/>
      <c r="G375" s="122"/>
      <c r="H375" s="62"/>
    </row>
    <row r="376" spans="1:8">
      <c r="A376" s="88"/>
      <c r="B376" s="62"/>
      <c r="C376" s="62"/>
      <c r="D376" s="62"/>
      <c r="E376" s="88"/>
      <c r="F376" s="68"/>
      <c r="G376" s="122"/>
      <c r="H376" s="62"/>
    </row>
    <row r="377" spans="1:8">
      <c r="A377" s="88"/>
      <c r="B377" s="62"/>
      <c r="C377" s="62"/>
      <c r="D377" s="62"/>
      <c r="E377" s="88"/>
      <c r="F377" s="68"/>
      <c r="G377" s="122"/>
      <c r="H377" s="62"/>
    </row>
    <row r="378" spans="1:8">
      <c r="A378" s="88"/>
      <c r="B378" s="62"/>
      <c r="C378" s="62"/>
      <c r="D378" s="62"/>
      <c r="E378" s="88"/>
      <c r="F378" s="68"/>
      <c r="G378" s="122"/>
      <c r="H378" s="62"/>
    </row>
    <row r="379" spans="1:8">
      <c r="A379" s="88"/>
      <c r="B379" s="62"/>
      <c r="C379" s="62"/>
      <c r="D379" s="62"/>
      <c r="E379" s="88"/>
      <c r="F379" s="68"/>
      <c r="G379" s="122"/>
      <c r="H379" s="62"/>
    </row>
    <row r="380" spans="1:8">
      <c r="A380" s="88"/>
      <c r="B380" s="62"/>
      <c r="C380" s="62"/>
      <c r="D380" s="62"/>
      <c r="E380" s="88"/>
      <c r="F380" s="68"/>
      <c r="G380" s="122"/>
      <c r="H380" s="62"/>
    </row>
    <row r="381" spans="1:8">
      <c r="A381" s="88"/>
      <c r="B381" s="62"/>
      <c r="C381" s="62"/>
      <c r="D381" s="62"/>
      <c r="E381" s="88"/>
      <c r="F381" s="68"/>
      <c r="G381" s="122"/>
      <c r="H381" s="62"/>
    </row>
    <row r="382" spans="1:8">
      <c r="A382" s="88"/>
      <c r="B382" s="62"/>
      <c r="C382" s="62"/>
      <c r="D382" s="62"/>
      <c r="E382" s="88"/>
      <c r="F382" s="68"/>
      <c r="G382" s="122"/>
      <c r="H382" s="62"/>
    </row>
    <row r="383" spans="1:8">
      <c r="A383" s="88"/>
      <c r="B383" s="62"/>
      <c r="C383" s="62"/>
      <c r="D383" s="62"/>
      <c r="E383" s="88"/>
      <c r="F383" s="68"/>
      <c r="G383" s="122"/>
      <c r="H383" s="62"/>
    </row>
    <row r="384" spans="1:8">
      <c r="A384" s="88"/>
      <c r="B384" s="62"/>
      <c r="C384" s="62"/>
      <c r="D384" s="62"/>
      <c r="E384" s="88"/>
      <c r="F384" s="68"/>
      <c r="G384" s="122"/>
      <c r="H384" s="62"/>
    </row>
    <row r="385" spans="1:8">
      <c r="A385" s="88"/>
      <c r="B385" s="62"/>
      <c r="C385" s="62"/>
      <c r="D385" s="62"/>
      <c r="E385" s="88"/>
      <c r="F385" s="68"/>
      <c r="G385" s="122"/>
      <c r="H385" s="62"/>
    </row>
    <row r="386" spans="1:8">
      <c r="A386" s="88"/>
      <c r="B386" s="62"/>
      <c r="C386" s="62"/>
      <c r="D386" s="62"/>
      <c r="E386" s="88"/>
      <c r="F386" s="68"/>
      <c r="G386" s="122"/>
      <c r="H386" s="62"/>
    </row>
    <row r="387" spans="1:8">
      <c r="A387" s="88"/>
      <c r="B387" s="62"/>
      <c r="C387" s="62"/>
      <c r="D387" s="62"/>
      <c r="E387" s="88"/>
      <c r="F387" s="68"/>
      <c r="G387" s="122"/>
      <c r="H387" s="62"/>
    </row>
    <row r="388" spans="1:8">
      <c r="A388" s="88"/>
      <c r="B388" s="62"/>
      <c r="C388" s="62"/>
      <c r="D388" s="62"/>
      <c r="E388" s="88"/>
      <c r="F388" s="68"/>
      <c r="G388" s="122"/>
      <c r="H388" s="62"/>
    </row>
    <row r="389" spans="1:8">
      <c r="A389" s="88"/>
      <c r="B389" s="62"/>
      <c r="C389" s="62"/>
      <c r="D389" s="62"/>
      <c r="E389" s="88"/>
      <c r="F389" s="68"/>
      <c r="G389" s="122"/>
      <c r="H389" s="62"/>
    </row>
    <row r="390" spans="1:8">
      <c r="A390" s="88"/>
      <c r="B390" s="62"/>
      <c r="C390" s="62"/>
      <c r="D390" s="62"/>
      <c r="E390" s="88"/>
      <c r="F390" s="68"/>
      <c r="G390" s="122"/>
      <c r="H390" s="62"/>
    </row>
    <row r="391" spans="1:8">
      <c r="A391" s="88"/>
      <c r="B391" s="62"/>
      <c r="C391" s="62"/>
      <c r="D391" s="62"/>
      <c r="E391" s="88"/>
      <c r="F391" s="68"/>
      <c r="G391" s="122"/>
      <c r="H391" s="62"/>
    </row>
    <row r="392" spans="1:8">
      <c r="A392" s="88"/>
      <c r="B392" s="62"/>
      <c r="C392" s="62"/>
      <c r="D392" s="62"/>
      <c r="E392" s="88"/>
      <c r="F392" s="68"/>
      <c r="G392" s="122"/>
      <c r="H392" s="62"/>
    </row>
    <row r="393" spans="1:8">
      <c r="A393" s="88"/>
      <c r="B393" s="62"/>
      <c r="C393" s="62"/>
      <c r="D393" s="62"/>
      <c r="E393" s="88"/>
      <c r="F393" s="68"/>
      <c r="G393" s="122"/>
      <c r="H393" s="62"/>
    </row>
    <row r="394" spans="1:8">
      <c r="A394" s="88"/>
      <c r="B394" s="62"/>
      <c r="C394" s="62"/>
      <c r="D394" s="62"/>
      <c r="E394" s="88"/>
      <c r="F394" s="68"/>
      <c r="G394" s="122"/>
      <c r="H394" s="62"/>
    </row>
    <row r="395" spans="1:8">
      <c r="A395" s="88"/>
      <c r="B395" s="62"/>
      <c r="C395" s="62"/>
      <c r="D395" s="62"/>
      <c r="E395" s="88"/>
      <c r="F395" s="68"/>
      <c r="G395" s="122"/>
      <c r="H395" s="62"/>
    </row>
    <row r="396" spans="1:8">
      <c r="A396" s="88"/>
      <c r="B396" s="62"/>
      <c r="C396" s="62"/>
      <c r="D396" s="62"/>
      <c r="E396" s="88"/>
      <c r="F396" s="68"/>
      <c r="G396" s="122"/>
      <c r="H396" s="62"/>
    </row>
    <row r="397" spans="1:8">
      <c r="A397" s="88"/>
      <c r="B397" s="62"/>
      <c r="C397" s="62"/>
      <c r="D397" s="62"/>
      <c r="E397" s="88"/>
      <c r="F397" s="68"/>
      <c r="G397" s="122"/>
      <c r="H397" s="62"/>
    </row>
    <row r="398" spans="1:8">
      <c r="A398" s="88"/>
      <c r="B398" s="62"/>
      <c r="C398" s="62"/>
      <c r="D398" s="62"/>
      <c r="E398" s="88"/>
      <c r="F398" s="68"/>
      <c r="G398" s="122"/>
      <c r="H398" s="62"/>
    </row>
    <row r="399" spans="1:8">
      <c r="A399" s="88"/>
      <c r="B399" s="62"/>
      <c r="C399" s="62"/>
      <c r="D399" s="62"/>
      <c r="E399" s="88"/>
      <c r="F399" s="68"/>
      <c r="G399" s="122"/>
      <c r="H399" s="62"/>
    </row>
    <row r="400" spans="1:8">
      <c r="A400" s="88"/>
      <c r="B400" s="62"/>
      <c r="C400" s="62"/>
      <c r="D400" s="62"/>
      <c r="E400" s="88"/>
      <c r="F400" s="68"/>
      <c r="G400" s="122"/>
      <c r="H400" s="62"/>
    </row>
    <row r="401" spans="1:8">
      <c r="A401" s="88"/>
      <c r="B401" s="62"/>
      <c r="C401" s="62"/>
      <c r="D401" s="62"/>
      <c r="E401" s="88"/>
      <c r="F401" s="68"/>
      <c r="G401" s="122"/>
      <c r="H401" s="62"/>
    </row>
    <row r="402" spans="1:8">
      <c r="A402" s="88"/>
      <c r="B402" s="62"/>
      <c r="C402" s="62"/>
      <c r="D402" s="62"/>
      <c r="E402" s="88"/>
      <c r="F402" s="68"/>
      <c r="G402" s="122"/>
      <c r="H402" s="62"/>
    </row>
    <row r="403" spans="1:8">
      <c r="A403" s="88"/>
      <c r="B403" s="62"/>
      <c r="C403" s="62"/>
      <c r="D403" s="62"/>
      <c r="E403" s="88"/>
      <c r="F403" s="68"/>
      <c r="G403" s="122"/>
      <c r="H403" s="62"/>
    </row>
    <row r="404" spans="1:8">
      <c r="A404" s="88"/>
      <c r="B404" s="62"/>
      <c r="C404" s="62"/>
      <c r="D404" s="62"/>
      <c r="E404" s="88"/>
      <c r="F404" s="68"/>
      <c r="G404" s="122"/>
      <c r="H404" s="62"/>
    </row>
    <row r="405" spans="1:8">
      <c r="A405" s="88"/>
      <c r="B405" s="62"/>
      <c r="C405" s="62"/>
      <c r="D405" s="62"/>
      <c r="E405" s="88"/>
      <c r="F405" s="68"/>
      <c r="G405" s="122"/>
      <c r="H405" s="62"/>
    </row>
    <row r="406" spans="1:8">
      <c r="A406" s="88"/>
      <c r="B406" s="62"/>
      <c r="C406" s="62"/>
      <c r="D406" s="62"/>
      <c r="E406" s="88"/>
      <c r="F406" s="68"/>
      <c r="G406" s="122"/>
      <c r="H406" s="62"/>
    </row>
    <row r="407" spans="1:8">
      <c r="A407" s="88"/>
      <c r="B407" s="62"/>
      <c r="C407" s="62"/>
      <c r="D407" s="62"/>
      <c r="E407" s="88"/>
      <c r="F407" s="68"/>
      <c r="G407" s="122"/>
      <c r="H407" s="62"/>
    </row>
    <row r="408" spans="1:8">
      <c r="A408" s="88"/>
      <c r="B408" s="62"/>
      <c r="C408" s="62"/>
      <c r="D408" s="62"/>
      <c r="E408" s="88"/>
      <c r="F408" s="68"/>
      <c r="G408" s="122"/>
      <c r="H408" s="62"/>
    </row>
    <row r="409" spans="1:8">
      <c r="A409" s="88"/>
      <c r="B409" s="62"/>
      <c r="C409" s="62"/>
      <c r="D409" s="62"/>
      <c r="E409" s="88"/>
      <c r="F409" s="68"/>
      <c r="G409" s="122"/>
      <c r="H409" s="62"/>
    </row>
    <row r="410" spans="1:8">
      <c r="E410" s="88"/>
      <c r="F410" s="68"/>
      <c r="G410" s="122"/>
      <c r="H410" s="62"/>
    </row>
    <row r="411" spans="1:8">
      <c r="E411" s="88"/>
      <c r="F411" s="68"/>
      <c r="G411" s="122"/>
      <c r="H411" s="62"/>
    </row>
  </sheetData>
  <mergeCells count="4">
    <mergeCell ref="A1:H1"/>
    <mergeCell ref="G2:H2"/>
    <mergeCell ref="A3:D3"/>
    <mergeCell ref="E3:H3"/>
  </mergeCells>
  <printOptions horizontalCentered="1"/>
  <pageMargins left="0.393055555555556" right="0.393055555555556" top="0.55" bottom="0.629166666666667" header="0.511805555555556" footer="0.235416666666667"/>
  <pageSetup paperSize="9" scale="90" firstPageNumber="16" orientation="landscape" useFirstPageNumber="1" horizontalDpi="600" verticalDpi="600"/>
  <headerFooter alignWithMargins="0" scaleWithDoc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7"/>
  <sheetViews>
    <sheetView showZeros="0" workbookViewId="0">
      <pane ySplit="4" topLeftCell="A46" activePane="bottomLeft" state="frozen"/>
      <selection/>
      <selection pane="bottomLeft" activeCell="H68" sqref="H68"/>
    </sheetView>
  </sheetViews>
  <sheetFormatPr defaultColWidth="9" defaultRowHeight="14.25" outlineLevelCol="4"/>
  <cols>
    <col min="1" max="1" width="55.375" style="62" customWidth="1"/>
    <col min="2" max="2" width="16.875" style="65" customWidth="1"/>
    <col min="3" max="3" width="17" style="65" customWidth="1"/>
    <col min="4" max="4" width="15.25" style="65" customWidth="1"/>
    <col min="5" max="5" width="12.5" style="65" customWidth="1"/>
    <col min="6" max="16384" width="9" style="62"/>
  </cols>
  <sheetData>
    <row r="1" s="62" customFormat="1" ht="30" customHeight="1" spans="1:5">
      <c r="A1" s="66" t="s">
        <v>12</v>
      </c>
      <c r="B1" s="67"/>
      <c r="C1" s="67"/>
      <c r="D1" s="67"/>
      <c r="E1" s="67"/>
    </row>
    <row r="2" s="62" customFormat="1" ht="21.75" customHeight="1" spans="1:5">
      <c r="A2" s="68" t="s">
        <v>369</v>
      </c>
      <c r="B2" s="68"/>
      <c r="C2" s="68"/>
      <c r="D2" s="68"/>
      <c r="E2" s="68"/>
    </row>
    <row r="3" s="63" customFormat="1" ht="24" customHeight="1" spans="1:5">
      <c r="A3" s="69" t="s">
        <v>370</v>
      </c>
      <c r="B3" s="70" t="s">
        <v>371</v>
      </c>
      <c r="C3" s="71" t="s">
        <v>372</v>
      </c>
      <c r="D3" s="72"/>
      <c r="E3" s="73" t="s">
        <v>130</v>
      </c>
    </row>
    <row r="4" s="63" customFormat="1" ht="24" customHeight="1" spans="1:5">
      <c r="A4" s="69"/>
      <c r="B4" s="74"/>
      <c r="C4" s="73" t="s">
        <v>22</v>
      </c>
      <c r="D4" s="73" t="s">
        <v>102</v>
      </c>
      <c r="E4" s="73"/>
    </row>
    <row r="5" s="63" customFormat="1" ht="21.75" customHeight="1" spans="1:5">
      <c r="A5" s="75" t="s">
        <v>373</v>
      </c>
      <c r="B5" s="76">
        <f>B31+B38+B44</f>
        <v>99537.128341</v>
      </c>
      <c r="C5" s="76">
        <f>C31+C38+C44</f>
        <v>107241.285896</v>
      </c>
      <c r="D5" s="76">
        <f>C5-B5</f>
        <v>7704.15755499998</v>
      </c>
      <c r="E5" s="52"/>
    </row>
    <row r="6" s="62" customFormat="1" ht="21.75" hidden="1" customHeight="1" spans="1:5">
      <c r="A6" s="77" t="s">
        <v>374</v>
      </c>
      <c r="B6" s="78">
        <f>SUM(B7:B12)</f>
        <v>0</v>
      </c>
      <c r="C6" s="78"/>
      <c r="D6" s="78"/>
      <c r="E6" s="42"/>
    </row>
    <row r="7" s="62" customFormat="1" ht="21.75" hidden="1" customHeight="1" spans="1:5">
      <c r="A7" s="77" t="s">
        <v>375</v>
      </c>
      <c r="B7" s="78"/>
      <c r="C7" s="78"/>
      <c r="D7" s="78"/>
      <c r="E7" s="42"/>
    </row>
    <row r="8" s="62" customFormat="1" ht="21.75" hidden="1" customHeight="1" spans="1:5">
      <c r="A8" s="77" t="s">
        <v>376</v>
      </c>
      <c r="B8" s="78"/>
      <c r="C8" s="78"/>
      <c r="D8" s="78"/>
      <c r="E8" s="42"/>
    </row>
    <row r="9" s="62" customFormat="1" ht="21.75" hidden="1" customHeight="1" spans="1:5">
      <c r="A9" s="77" t="s">
        <v>377</v>
      </c>
      <c r="B9" s="78"/>
      <c r="C9" s="78"/>
      <c r="D9" s="78"/>
      <c r="E9" s="42"/>
    </row>
    <row r="10" s="62" customFormat="1" ht="21.75" hidden="1" customHeight="1" spans="1:5">
      <c r="A10" s="77" t="s">
        <v>378</v>
      </c>
      <c r="B10" s="78"/>
      <c r="C10" s="78"/>
      <c r="D10" s="78"/>
      <c r="E10" s="42"/>
    </row>
    <row r="11" s="62" customFormat="1" ht="21.75" hidden="1" customHeight="1" spans="1:5">
      <c r="A11" s="77" t="s">
        <v>379</v>
      </c>
      <c r="B11" s="78"/>
      <c r="C11" s="78"/>
      <c r="D11" s="78"/>
      <c r="E11" s="42"/>
    </row>
    <row r="12" s="62" customFormat="1" ht="21.75" hidden="1" customHeight="1" spans="1:5">
      <c r="A12" s="77" t="s">
        <v>380</v>
      </c>
      <c r="B12" s="78"/>
      <c r="C12" s="78"/>
      <c r="D12" s="78"/>
      <c r="E12" s="42"/>
    </row>
    <row r="13" s="62" customFormat="1" ht="21.75" hidden="1" customHeight="1" spans="1:5">
      <c r="A13" s="77" t="s">
        <v>381</v>
      </c>
      <c r="B13" s="78">
        <f>SUM(B14:B16)</f>
        <v>0</v>
      </c>
      <c r="C13" s="78"/>
      <c r="D13" s="78"/>
      <c r="E13" s="42"/>
    </row>
    <row r="14" s="62" customFormat="1" ht="21.75" hidden="1" customHeight="1" spans="1:5">
      <c r="A14" s="77" t="s">
        <v>375</v>
      </c>
      <c r="B14" s="78"/>
      <c r="C14" s="78"/>
      <c r="D14" s="78"/>
      <c r="E14" s="42"/>
    </row>
    <row r="15" s="62" customFormat="1" ht="21.75" hidden="1" customHeight="1" spans="1:5">
      <c r="A15" s="77" t="s">
        <v>376</v>
      </c>
      <c r="B15" s="78"/>
      <c r="C15" s="78"/>
      <c r="D15" s="78"/>
      <c r="E15" s="42"/>
    </row>
    <row r="16" s="62" customFormat="1" ht="21.75" hidden="1" customHeight="1" spans="1:5">
      <c r="A16" s="77" t="s">
        <v>379</v>
      </c>
      <c r="B16" s="78"/>
      <c r="C16" s="78"/>
      <c r="D16" s="78"/>
      <c r="E16" s="42"/>
    </row>
    <row r="17" s="62" customFormat="1" ht="21.75" hidden="1" customHeight="1" spans="1:5">
      <c r="A17" s="77" t="s">
        <v>382</v>
      </c>
      <c r="B17" s="78">
        <f>SUM(B18:B20)</f>
        <v>0</v>
      </c>
      <c r="C17" s="78"/>
      <c r="D17" s="78"/>
      <c r="E17" s="42"/>
    </row>
    <row r="18" s="62" customFormat="1" ht="21.75" hidden="1" customHeight="1" spans="1:5">
      <c r="A18" s="77" t="s">
        <v>375</v>
      </c>
      <c r="B18" s="78"/>
      <c r="C18" s="78"/>
      <c r="D18" s="78"/>
      <c r="E18" s="42"/>
    </row>
    <row r="19" s="62" customFormat="1" ht="21.75" hidden="1" customHeight="1" spans="1:5">
      <c r="A19" s="77" t="s">
        <v>376</v>
      </c>
      <c r="B19" s="78"/>
      <c r="C19" s="78"/>
      <c r="D19" s="78"/>
      <c r="E19" s="42"/>
    </row>
    <row r="20" s="62" customFormat="1" ht="21.75" hidden="1" customHeight="1" spans="1:5">
      <c r="A20" s="77" t="s">
        <v>379</v>
      </c>
      <c r="B20" s="78"/>
      <c r="C20" s="78"/>
      <c r="D20" s="78"/>
      <c r="E20" s="42"/>
    </row>
    <row r="21" s="62" customFormat="1" ht="21.75" hidden="1" customHeight="1" spans="1:5">
      <c r="A21" s="77" t="s">
        <v>383</v>
      </c>
      <c r="B21" s="78">
        <f>SUM(B22:B23)</f>
        <v>0</v>
      </c>
      <c r="C21" s="78"/>
      <c r="D21" s="78"/>
      <c r="E21" s="42"/>
    </row>
    <row r="22" s="62" customFormat="1" ht="21.75" hidden="1" customHeight="1" spans="1:5">
      <c r="A22" s="77" t="s">
        <v>375</v>
      </c>
      <c r="B22" s="78"/>
      <c r="C22" s="78"/>
      <c r="D22" s="78"/>
      <c r="E22" s="42"/>
    </row>
    <row r="23" s="62" customFormat="1" ht="21.75" hidden="1" customHeight="1" spans="1:5">
      <c r="A23" s="77" t="s">
        <v>376</v>
      </c>
      <c r="B23" s="78"/>
      <c r="C23" s="78"/>
      <c r="D23" s="78"/>
      <c r="E23" s="42"/>
    </row>
    <row r="24" s="62" customFormat="1" ht="21.75" hidden="1" customHeight="1" spans="1:5">
      <c r="A24" s="77" t="s">
        <v>384</v>
      </c>
      <c r="B24" s="78">
        <f>SUM(B25:B26)</f>
        <v>0</v>
      </c>
      <c r="C24" s="78"/>
      <c r="D24" s="78"/>
      <c r="E24" s="42"/>
    </row>
    <row r="25" s="62" customFormat="1" ht="21.75" hidden="1" customHeight="1" spans="1:5">
      <c r="A25" s="77" t="s">
        <v>375</v>
      </c>
      <c r="B25" s="78"/>
      <c r="C25" s="78"/>
      <c r="D25" s="78"/>
      <c r="E25" s="42"/>
    </row>
    <row r="26" s="62" customFormat="1" ht="21.75" hidden="1" customHeight="1" spans="1:5">
      <c r="A26" s="77" t="s">
        <v>376</v>
      </c>
      <c r="B26" s="78"/>
      <c r="C26" s="78"/>
      <c r="D26" s="78"/>
      <c r="E26" s="42"/>
    </row>
    <row r="27" s="62" customFormat="1" ht="21.75" hidden="1" customHeight="1" spans="1:5">
      <c r="A27" s="77" t="s">
        <v>385</v>
      </c>
      <c r="B27" s="78">
        <f>SUM(B28:B30)</f>
        <v>0</v>
      </c>
      <c r="C27" s="78"/>
      <c r="D27" s="78"/>
      <c r="E27" s="42"/>
    </row>
    <row r="28" s="62" customFormat="1" ht="21.75" hidden="1" customHeight="1" spans="1:5">
      <c r="A28" s="77" t="s">
        <v>386</v>
      </c>
      <c r="B28" s="78"/>
      <c r="C28" s="78"/>
      <c r="D28" s="78"/>
      <c r="E28" s="42"/>
    </row>
    <row r="29" s="62" customFormat="1" ht="21.75" hidden="1" customHeight="1" spans="1:5">
      <c r="A29" s="77" t="s">
        <v>376</v>
      </c>
      <c r="B29" s="78"/>
      <c r="C29" s="78"/>
      <c r="D29" s="78"/>
      <c r="E29" s="42"/>
    </row>
    <row r="30" s="62" customFormat="1" ht="21.75" hidden="1" customHeight="1" spans="1:5">
      <c r="A30" s="77" t="s">
        <v>387</v>
      </c>
      <c r="B30" s="78"/>
      <c r="C30" s="78"/>
      <c r="D30" s="78"/>
      <c r="E30" s="42"/>
    </row>
    <row r="31" s="62" customFormat="1" ht="21.75" customHeight="1" spans="1:5">
      <c r="A31" s="77" t="s">
        <v>388</v>
      </c>
      <c r="B31" s="79">
        <f>SUM(B32:B37)</f>
        <v>42751.035</v>
      </c>
      <c r="C31" s="79">
        <f>SUM(C32:C37)</f>
        <v>50236.182979</v>
      </c>
      <c r="D31" s="79">
        <f>SUM(D32:D37)</f>
        <v>7485.147979</v>
      </c>
      <c r="E31" s="42"/>
    </row>
    <row r="32" s="62" customFormat="1" ht="21.75" customHeight="1" spans="1:5">
      <c r="A32" s="77" t="s">
        <v>389</v>
      </c>
      <c r="B32" s="79">
        <v>10490</v>
      </c>
      <c r="C32" s="79">
        <v>14717.6</v>
      </c>
      <c r="D32" s="79">
        <f t="shared" ref="D31:D64" si="0">C32-B32</f>
        <v>4227.6</v>
      </c>
      <c r="E32" s="42"/>
    </row>
    <row r="33" s="62" customFormat="1" ht="21.75" customHeight="1" spans="1:5">
      <c r="A33" s="77" t="s">
        <v>376</v>
      </c>
      <c r="B33" s="79">
        <v>256</v>
      </c>
      <c r="C33" s="79">
        <v>63</v>
      </c>
      <c r="D33" s="79">
        <f t="shared" si="0"/>
        <v>-193</v>
      </c>
      <c r="E33" s="42"/>
    </row>
    <row r="34" s="62" customFormat="1" ht="21.75" customHeight="1" spans="1:5">
      <c r="A34" s="77" t="s">
        <v>387</v>
      </c>
      <c r="B34" s="79">
        <v>29731.035</v>
      </c>
      <c r="C34" s="79">
        <v>30942</v>
      </c>
      <c r="D34" s="79">
        <f t="shared" si="0"/>
        <v>1210.965</v>
      </c>
      <c r="E34" s="42"/>
    </row>
    <row r="35" s="62" customFormat="1" ht="21.75" customHeight="1" spans="1:5">
      <c r="A35" s="77" t="s">
        <v>390</v>
      </c>
      <c r="B35" s="79">
        <v>1372</v>
      </c>
      <c r="C35" s="79">
        <v>1293.582979</v>
      </c>
      <c r="D35" s="79">
        <f t="shared" si="0"/>
        <v>-78.417021</v>
      </c>
      <c r="E35" s="42"/>
    </row>
    <row r="36" s="62" customFormat="1" ht="21.75" customHeight="1" spans="1:5">
      <c r="A36" s="77" t="s">
        <v>378</v>
      </c>
      <c r="B36" s="79">
        <v>900</v>
      </c>
      <c r="C36" s="79">
        <v>3200</v>
      </c>
      <c r="D36" s="79">
        <f t="shared" si="0"/>
        <v>2300</v>
      </c>
      <c r="E36" s="42"/>
    </row>
    <row r="37" s="62" customFormat="1" ht="21.75" customHeight="1" spans="1:5">
      <c r="A37" s="77" t="s">
        <v>379</v>
      </c>
      <c r="B37" s="79">
        <v>2</v>
      </c>
      <c r="C37" s="79">
        <v>20</v>
      </c>
      <c r="D37" s="79">
        <f t="shared" si="0"/>
        <v>18</v>
      </c>
      <c r="E37" s="42"/>
    </row>
    <row r="38" s="62" customFormat="1" ht="21.75" customHeight="1" spans="1:5">
      <c r="A38" s="77" t="s">
        <v>391</v>
      </c>
      <c r="B38" s="79">
        <f>SUM(B39:B43)</f>
        <v>56786.093341</v>
      </c>
      <c r="C38" s="78">
        <f>SUM(C39:C43)</f>
        <v>57005.102917</v>
      </c>
      <c r="D38" s="78">
        <f t="shared" si="0"/>
        <v>219.009575999997</v>
      </c>
      <c r="E38" s="42"/>
    </row>
    <row r="39" s="62" customFormat="1" ht="21.75" customHeight="1" spans="1:5">
      <c r="A39" s="77" t="s">
        <v>392</v>
      </c>
      <c r="B39" s="79">
        <v>28800.019129</v>
      </c>
      <c r="C39" s="79">
        <v>26821.002917</v>
      </c>
      <c r="D39" s="79">
        <f t="shared" si="0"/>
        <v>-1979.016212</v>
      </c>
      <c r="E39" s="42"/>
    </row>
    <row r="40" s="62" customFormat="1" ht="21.75" customHeight="1" spans="1:5">
      <c r="A40" s="77" t="s">
        <v>376</v>
      </c>
      <c r="B40" s="79">
        <v>1050</v>
      </c>
      <c r="C40" s="79">
        <v>1620</v>
      </c>
      <c r="D40" s="79">
        <f t="shared" si="0"/>
        <v>570</v>
      </c>
      <c r="E40" s="42"/>
    </row>
    <row r="41" s="62" customFormat="1" ht="21.75" customHeight="1" spans="1:5">
      <c r="A41" s="77" t="s">
        <v>377</v>
      </c>
      <c r="B41" s="79">
        <v>26027.074212</v>
      </c>
      <c r="C41" s="79">
        <v>27728.1</v>
      </c>
      <c r="D41" s="79">
        <f t="shared" si="0"/>
        <v>1701.025788</v>
      </c>
      <c r="E41" s="42"/>
    </row>
    <row r="42" s="62" customFormat="1" ht="21.75" customHeight="1" spans="1:5">
      <c r="A42" s="77" t="s">
        <v>378</v>
      </c>
      <c r="B42" s="79">
        <v>9</v>
      </c>
      <c r="C42" s="79">
        <v>31</v>
      </c>
      <c r="D42" s="79">
        <f t="shared" si="0"/>
        <v>22</v>
      </c>
      <c r="E42" s="42"/>
    </row>
    <row r="43" s="62" customFormat="1" ht="21.75" customHeight="1" spans="1:5">
      <c r="A43" s="77" t="s">
        <v>379</v>
      </c>
      <c r="B43" s="79">
        <v>900</v>
      </c>
      <c r="C43" s="79">
        <v>805</v>
      </c>
      <c r="D43" s="79">
        <f t="shared" si="0"/>
        <v>-95</v>
      </c>
      <c r="E43" s="42"/>
    </row>
    <row r="44" s="62" customFormat="1" ht="21.75" customHeight="1" spans="1:5">
      <c r="A44" s="77" t="s">
        <v>393</v>
      </c>
      <c r="B44" s="78">
        <f>SUM(B45:B47)</f>
        <v>0</v>
      </c>
      <c r="C44" s="78">
        <f>SUM(C45:C47)</f>
        <v>0</v>
      </c>
      <c r="D44" s="78">
        <f t="shared" si="0"/>
        <v>0</v>
      </c>
      <c r="E44" s="42"/>
    </row>
    <row r="45" s="62" customFormat="1" ht="21.75" customHeight="1" spans="1:5">
      <c r="A45" s="77" t="s">
        <v>386</v>
      </c>
      <c r="B45" s="78"/>
      <c r="C45" s="78"/>
      <c r="D45" s="78">
        <f t="shared" si="0"/>
        <v>0</v>
      </c>
      <c r="E45" s="42"/>
    </row>
    <row r="46" s="62" customFormat="1" ht="21.75" customHeight="1" spans="1:5">
      <c r="A46" s="77" t="s">
        <v>376</v>
      </c>
      <c r="B46" s="78"/>
      <c r="C46" s="78"/>
      <c r="D46" s="78">
        <f t="shared" si="0"/>
        <v>0</v>
      </c>
      <c r="E46" s="42"/>
    </row>
    <row r="47" s="62" customFormat="1" ht="21.75" customHeight="1" spans="1:5">
      <c r="A47" s="77" t="s">
        <v>387</v>
      </c>
      <c r="B47" s="78"/>
      <c r="C47" s="78"/>
      <c r="D47" s="78">
        <f t="shared" si="0"/>
        <v>0</v>
      </c>
      <c r="E47" s="42"/>
    </row>
    <row r="48" s="63" customFormat="1" ht="21.75" customHeight="1" spans="1:5">
      <c r="A48" s="75" t="s">
        <v>394</v>
      </c>
      <c r="B48" s="76">
        <f>B49+B53+B57</f>
        <v>88499.832704</v>
      </c>
      <c r="C48" s="76">
        <f>C49+C53+C57</f>
        <v>90852.282496</v>
      </c>
      <c r="D48" s="76">
        <f t="shared" si="0"/>
        <v>2352.449792</v>
      </c>
      <c r="E48" s="52"/>
    </row>
    <row r="49" s="62" customFormat="1" ht="21.75" customHeight="1" spans="1:5">
      <c r="A49" s="77" t="s">
        <v>395</v>
      </c>
      <c r="B49" s="79">
        <f>SUM(B50:B52)</f>
        <v>31720</v>
      </c>
      <c r="C49" s="79">
        <f>SUM(C50:C52)</f>
        <v>33880.83462</v>
      </c>
      <c r="D49" s="79">
        <f t="shared" si="0"/>
        <v>2160.83462</v>
      </c>
      <c r="E49" s="42"/>
    </row>
    <row r="50" s="62" customFormat="1" ht="21.75" customHeight="1" spans="1:5">
      <c r="A50" s="77" t="s">
        <v>396</v>
      </c>
      <c r="B50" s="79">
        <v>31695</v>
      </c>
      <c r="C50" s="79">
        <v>33832.83462</v>
      </c>
      <c r="D50" s="79">
        <f t="shared" si="0"/>
        <v>2137.83462</v>
      </c>
      <c r="E50" s="42"/>
    </row>
    <row r="51" s="62" customFormat="1" ht="21.75" customHeight="1" spans="1:5">
      <c r="A51" s="77" t="s">
        <v>397</v>
      </c>
      <c r="B51" s="79">
        <v>13</v>
      </c>
      <c r="C51" s="79">
        <v>33</v>
      </c>
      <c r="D51" s="79">
        <f t="shared" si="0"/>
        <v>20</v>
      </c>
      <c r="E51" s="42"/>
    </row>
    <row r="52" s="62" customFormat="1" ht="21.75" customHeight="1" spans="1:5">
      <c r="A52" s="77" t="s">
        <v>398</v>
      </c>
      <c r="B52" s="79">
        <v>12</v>
      </c>
      <c r="C52" s="79">
        <v>15</v>
      </c>
      <c r="D52" s="79">
        <f t="shared" si="0"/>
        <v>3</v>
      </c>
      <c r="E52" s="42"/>
    </row>
    <row r="53" s="62" customFormat="1" ht="21.75" customHeight="1" spans="1:5">
      <c r="A53" s="77" t="s">
        <v>399</v>
      </c>
      <c r="B53" s="78">
        <f>SUM(B54:B56)</f>
        <v>56779.832704</v>
      </c>
      <c r="C53" s="78">
        <f>SUM(C54:C56)</f>
        <v>56971.447876</v>
      </c>
      <c r="D53" s="78">
        <f t="shared" si="0"/>
        <v>191.615171999998</v>
      </c>
      <c r="E53" s="42"/>
    </row>
    <row r="54" s="62" customFormat="1" ht="21.75" customHeight="1" spans="1:5">
      <c r="A54" s="77" t="s">
        <v>396</v>
      </c>
      <c r="B54" s="79">
        <v>56646.832704</v>
      </c>
      <c r="C54" s="79">
        <v>56865.447876</v>
      </c>
      <c r="D54" s="79">
        <f t="shared" si="0"/>
        <v>218.615171999998</v>
      </c>
      <c r="E54" s="42"/>
    </row>
    <row r="55" s="62" customFormat="1" ht="21.75" customHeight="1" spans="1:5">
      <c r="A55" s="77" t="s">
        <v>397</v>
      </c>
      <c r="B55" s="79">
        <v>85</v>
      </c>
      <c r="C55" s="79">
        <v>80</v>
      </c>
      <c r="D55" s="79">
        <f t="shared" si="0"/>
        <v>-5</v>
      </c>
      <c r="E55" s="42"/>
    </row>
    <row r="56" s="62" customFormat="1" ht="21.75" customHeight="1" spans="1:5">
      <c r="A56" s="77" t="s">
        <v>398</v>
      </c>
      <c r="B56" s="79">
        <v>48</v>
      </c>
      <c r="C56" s="79">
        <v>26</v>
      </c>
      <c r="D56" s="79">
        <f t="shared" si="0"/>
        <v>-22</v>
      </c>
      <c r="E56" s="42"/>
    </row>
    <row r="57" s="62" customFormat="1" ht="21.75" customHeight="1" spans="1:5">
      <c r="A57" s="77" t="s">
        <v>400</v>
      </c>
      <c r="B57" s="78">
        <f>SUM(B58:B59)</f>
        <v>0</v>
      </c>
      <c r="C57" s="78">
        <f>SUM(C58:C59)</f>
        <v>0</v>
      </c>
      <c r="D57" s="78">
        <f t="shared" si="0"/>
        <v>0</v>
      </c>
      <c r="E57" s="42"/>
    </row>
    <row r="58" s="62" customFormat="1" ht="21.75" customHeight="1" spans="1:5">
      <c r="A58" s="77" t="s">
        <v>401</v>
      </c>
      <c r="B58" s="78"/>
      <c r="C58" s="78"/>
      <c r="D58" s="78">
        <f t="shared" si="0"/>
        <v>0</v>
      </c>
      <c r="E58" s="42"/>
    </row>
    <row r="59" s="62" customFormat="1" ht="21.75" customHeight="1" spans="1:5">
      <c r="A59" s="77" t="s">
        <v>402</v>
      </c>
      <c r="B59" s="78"/>
      <c r="C59" s="78"/>
      <c r="D59" s="78">
        <f t="shared" si="0"/>
        <v>0</v>
      </c>
      <c r="E59" s="42"/>
    </row>
    <row r="60" s="63" customFormat="1" ht="21.75" customHeight="1" spans="1:5">
      <c r="A60" s="75" t="s">
        <v>403</v>
      </c>
      <c r="B60" s="76">
        <f>SUM(B61:B63)</f>
        <v>11037.1854</v>
      </c>
      <c r="C60" s="76">
        <f>SUM(C61:C63)</f>
        <v>16389.003</v>
      </c>
      <c r="D60" s="76">
        <f t="shared" si="0"/>
        <v>5351.8176</v>
      </c>
      <c r="E60" s="52"/>
    </row>
    <row r="61" s="62" customFormat="1" ht="21.75" customHeight="1" spans="1:5">
      <c r="A61" s="77" t="s">
        <v>404</v>
      </c>
      <c r="B61" s="79">
        <v>11031.1854</v>
      </c>
      <c r="C61" s="79">
        <v>16355.348</v>
      </c>
      <c r="D61" s="79">
        <f t="shared" si="0"/>
        <v>5324.1626</v>
      </c>
      <c r="E61" s="42"/>
    </row>
    <row r="62" s="62" customFormat="1" ht="21.75" customHeight="1" spans="1:5">
      <c r="A62" s="77" t="s">
        <v>405</v>
      </c>
      <c r="B62" s="79">
        <v>6</v>
      </c>
      <c r="C62" s="79">
        <v>33.655</v>
      </c>
      <c r="D62" s="79">
        <f t="shared" si="0"/>
        <v>27.655</v>
      </c>
      <c r="E62" s="42"/>
    </row>
    <row r="63" s="62" customFormat="1" ht="21.75" customHeight="1" spans="1:5">
      <c r="A63" s="77" t="s">
        <v>406</v>
      </c>
      <c r="B63" s="78">
        <f>B44-B57</f>
        <v>0</v>
      </c>
      <c r="C63" s="78"/>
      <c r="D63" s="78">
        <f t="shared" si="0"/>
        <v>0</v>
      </c>
      <c r="E63" s="42"/>
    </row>
    <row r="64" s="63" customFormat="1" ht="21.75" customHeight="1" spans="1:5">
      <c r="A64" s="75" t="s">
        <v>407</v>
      </c>
      <c r="B64" s="76">
        <f>SUM(B65:B67)</f>
        <v>110472.135472</v>
      </c>
      <c r="C64" s="76">
        <f>SUM(C65:C67)</f>
        <v>110472.135472</v>
      </c>
      <c r="D64" s="76">
        <f t="shared" si="0"/>
        <v>0</v>
      </c>
      <c r="E64" s="52"/>
    </row>
    <row r="65" s="62" customFormat="1" ht="21.75" customHeight="1" spans="1:5">
      <c r="A65" s="77" t="s">
        <v>408</v>
      </c>
      <c r="B65" s="79">
        <v>58980.135472</v>
      </c>
      <c r="C65" s="79">
        <v>58980.135472</v>
      </c>
      <c r="D65" s="78"/>
      <c r="E65" s="42"/>
    </row>
    <row r="66" s="62" customFormat="1" ht="21.75" customHeight="1" spans="1:5">
      <c r="A66" s="77" t="s">
        <v>409</v>
      </c>
      <c r="B66" s="79">
        <v>51492</v>
      </c>
      <c r="C66" s="79">
        <v>51492</v>
      </c>
      <c r="D66" s="78"/>
      <c r="E66" s="42"/>
    </row>
    <row r="67" s="62" customFormat="1" ht="21.75" customHeight="1" spans="1:5">
      <c r="A67" s="77" t="s">
        <v>410</v>
      </c>
      <c r="B67" s="78"/>
      <c r="C67" s="78"/>
      <c r="D67" s="78">
        <f t="shared" ref="D67:D71" si="1">C67-B67</f>
        <v>0</v>
      </c>
      <c r="E67" s="42"/>
    </row>
    <row r="68" s="63" customFormat="1" ht="21.75" customHeight="1" spans="1:5">
      <c r="A68" s="75" t="s">
        <v>411</v>
      </c>
      <c r="B68" s="76">
        <f>SUM(B69:B71)</f>
        <v>155167</v>
      </c>
      <c r="C68" s="76">
        <f>SUM(C69:C71)</f>
        <v>126861.797489</v>
      </c>
      <c r="D68" s="76">
        <f t="shared" si="1"/>
        <v>-28305.202511</v>
      </c>
      <c r="E68" s="52"/>
    </row>
    <row r="69" s="62" customFormat="1" ht="21.75" customHeight="1" spans="1:5">
      <c r="A69" s="77" t="s">
        <v>408</v>
      </c>
      <c r="B69" s="79">
        <v>85650</v>
      </c>
      <c r="C69" s="79">
        <v>75335.483831</v>
      </c>
      <c r="D69" s="79">
        <f t="shared" si="1"/>
        <v>-10314.516169</v>
      </c>
      <c r="E69" s="42"/>
    </row>
    <row r="70" s="62" customFormat="1" ht="21.75" customHeight="1" spans="1:5">
      <c r="A70" s="77" t="s">
        <v>409</v>
      </c>
      <c r="B70" s="79">
        <v>69517</v>
      </c>
      <c r="C70" s="79">
        <v>51526.313658</v>
      </c>
      <c r="D70" s="79">
        <f t="shared" si="1"/>
        <v>-17990.686342</v>
      </c>
      <c r="E70" s="42"/>
    </row>
    <row r="71" s="62" customFormat="1" ht="21.75" customHeight="1" spans="1:5">
      <c r="A71" s="77" t="s">
        <v>410</v>
      </c>
      <c r="B71" s="78"/>
      <c r="C71" s="78"/>
      <c r="D71" s="78">
        <f t="shared" si="1"/>
        <v>0</v>
      </c>
      <c r="E71" s="42"/>
    </row>
    <row r="72" s="64" customFormat="1" ht="13.5" spans="1:5">
      <c r="B72" s="80"/>
      <c r="C72" s="80"/>
      <c r="D72" s="80"/>
      <c r="E72" s="80"/>
    </row>
    <row r="73" s="64" customFormat="1" ht="13.5" spans="1:5">
      <c r="B73" s="80"/>
      <c r="C73" s="80"/>
      <c r="D73" s="80"/>
      <c r="E73" s="80"/>
    </row>
    <row r="74" s="64" customFormat="1" ht="13.5" spans="1:5">
      <c r="B74" s="80"/>
      <c r="C74" s="80"/>
      <c r="D74" s="80"/>
      <c r="E74" s="80"/>
    </row>
    <row r="75" s="64" customFormat="1" ht="13.5" spans="1:5">
      <c r="B75" s="80"/>
      <c r="C75" s="80"/>
      <c r="D75" s="80"/>
      <c r="E75" s="80"/>
    </row>
    <row r="76" s="64" customFormat="1" ht="13.5" spans="1:5">
      <c r="B76" s="80"/>
      <c r="C76" s="80"/>
      <c r="D76" s="80"/>
      <c r="E76" s="80"/>
    </row>
    <row r="77" s="64" customFormat="1" ht="13.5" spans="1:5">
      <c r="B77" s="80"/>
      <c r="C77" s="80"/>
      <c r="D77" s="80"/>
      <c r="E77" s="80"/>
    </row>
    <row r="78" s="64" customFormat="1" ht="13.5" spans="1:5">
      <c r="B78" s="80"/>
      <c r="C78" s="80"/>
      <c r="D78" s="80"/>
      <c r="E78" s="80"/>
    </row>
    <row r="79" s="64" customFormat="1" ht="13.5" spans="1:5">
      <c r="B79" s="80"/>
      <c r="C79" s="80"/>
      <c r="D79" s="80"/>
      <c r="E79" s="80"/>
    </row>
    <row r="80" s="64" customFormat="1" ht="13.5" spans="1:5">
      <c r="B80" s="80"/>
      <c r="C80" s="80"/>
      <c r="D80" s="80"/>
      <c r="E80" s="80"/>
    </row>
    <row r="81" s="64" customFormat="1" ht="13.5" spans="2:5">
      <c r="B81" s="80"/>
      <c r="C81" s="80"/>
      <c r="D81" s="80"/>
      <c r="E81" s="80"/>
    </row>
    <row r="82" s="64" customFormat="1" ht="13.5" spans="2:5">
      <c r="B82" s="80"/>
      <c r="C82" s="80"/>
      <c r="D82" s="80"/>
      <c r="E82" s="80"/>
    </row>
    <row r="83" s="64" customFormat="1" ht="13.5" spans="2:5">
      <c r="B83" s="80"/>
      <c r="C83" s="80"/>
      <c r="D83" s="80"/>
      <c r="E83" s="80"/>
    </row>
    <row r="84" s="64" customFormat="1" ht="13.5" spans="2:5">
      <c r="B84" s="80"/>
      <c r="C84" s="80"/>
      <c r="D84" s="80"/>
      <c r="E84" s="80"/>
    </row>
    <row r="85" s="64" customFormat="1" ht="13.5" spans="2:5">
      <c r="B85" s="80"/>
      <c r="C85" s="80"/>
      <c r="D85" s="80"/>
      <c r="E85" s="80"/>
    </row>
    <row r="86" s="62" customFormat="1" spans="2:5">
      <c r="B86" s="65"/>
      <c r="C86" s="65"/>
      <c r="D86" s="65"/>
      <c r="E86" s="65"/>
    </row>
    <row r="87" s="62" customFormat="1" spans="2:5">
      <c r="B87" s="65"/>
      <c r="C87" s="65"/>
      <c r="D87" s="65"/>
      <c r="E87" s="65"/>
    </row>
    <row r="88" s="62" customFormat="1" spans="2:5">
      <c r="B88" s="65"/>
      <c r="C88" s="65"/>
      <c r="D88" s="65"/>
      <c r="E88" s="65"/>
    </row>
    <row r="89" s="62" customFormat="1" spans="2:5">
      <c r="B89" s="65"/>
      <c r="C89" s="65"/>
      <c r="D89" s="65"/>
      <c r="E89" s="65"/>
    </row>
    <row r="90" s="62" customFormat="1" spans="2:5">
      <c r="B90" s="65"/>
      <c r="C90" s="65"/>
      <c r="D90" s="65"/>
      <c r="E90" s="65"/>
    </row>
    <row r="91" s="62" customFormat="1" spans="2:5">
      <c r="B91" s="65"/>
      <c r="C91" s="65"/>
      <c r="D91" s="65"/>
      <c r="E91" s="65"/>
    </row>
    <row r="92" s="62" customFormat="1" spans="2:5">
      <c r="B92" s="65"/>
      <c r="C92" s="65"/>
      <c r="D92" s="65"/>
      <c r="E92" s="65"/>
    </row>
    <row r="93" s="62" customFormat="1" spans="2:5">
      <c r="B93" s="65"/>
      <c r="C93" s="65"/>
      <c r="D93" s="65"/>
      <c r="E93" s="65"/>
    </row>
    <row r="94" s="62" customFormat="1" spans="2:5">
      <c r="B94" s="65"/>
      <c r="C94" s="65"/>
      <c r="D94" s="65"/>
      <c r="E94" s="65"/>
    </row>
    <row r="95" s="62" customFormat="1" spans="2:5">
      <c r="B95" s="65"/>
      <c r="C95" s="65"/>
      <c r="D95" s="65"/>
      <c r="E95" s="65"/>
    </row>
    <row r="96" s="62" customFormat="1" spans="2:5">
      <c r="B96" s="65"/>
      <c r="C96" s="65"/>
      <c r="D96" s="65"/>
      <c r="E96" s="65"/>
    </row>
    <row r="97" s="62" customFormat="1" spans="2:5">
      <c r="B97" s="65"/>
      <c r="C97" s="65"/>
      <c r="D97" s="65"/>
      <c r="E97" s="65"/>
    </row>
    <row r="98" s="62" customFormat="1" spans="2:5">
      <c r="B98" s="65"/>
      <c r="C98" s="65"/>
      <c r="D98" s="65"/>
      <c r="E98" s="65"/>
    </row>
    <row r="99" s="62" customFormat="1" spans="2:5">
      <c r="B99" s="65"/>
      <c r="C99" s="65"/>
      <c r="D99" s="65"/>
      <c r="E99" s="65"/>
    </row>
    <row r="100" s="62" customFormat="1" spans="2:5">
      <c r="B100" s="65"/>
      <c r="C100" s="65"/>
      <c r="D100" s="65"/>
      <c r="E100" s="65"/>
    </row>
    <row r="101" s="62" customFormat="1" spans="2:5">
      <c r="B101" s="65"/>
      <c r="C101" s="65"/>
      <c r="D101" s="65"/>
      <c r="E101" s="65"/>
    </row>
    <row r="102" s="62" customFormat="1" spans="2:5">
      <c r="B102" s="65"/>
      <c r="C102" s="65"/>
      <c r="D102" s="65"/>
      <c r="E102" s="65"/>
    </row>
    <row r="103" s="62" customFormat="1" spans="2:5">
      <c r="B103" s="65"/>
      <c r="C103" s="65"/>
      <c r="D103" s="65"/>
      <c r="E103" s="65"/>
    </row>
    <row r="104" s="62" customFormat="1" spans="2:5">
      <c r="B104" s="65"/>
      <c r="C104" s="65"/>
      <c r="D104" s="65"/>
      <c r="E104" s="65"/>
    </row>
    <row r="105" s="62" customFormat="1" spans="2:5">
      <c r="B105" s="65"/>
      <c r="C105" s="65"/>
      <c r="D105" s="65"/>
      <c r="E105" s="65"/>
    </row>
    <row r="106" s="62" customFormat="1" spans="2:5">
      <c r="B106" s="65"/>
      <c r="C106" s="65"/>
      <c r="D106" s="65"/>
      <c r="E106" s="65"/>
    </row>
    <row r="107" s="62" customFormat="1" spans="2:5">
      <c r="B107" s="65"/>
      <c r="C107" s="65"/>
      <c r="D107" s="65"/>
      <c r="E107" s="65"/>
    </row>
    <row r="108" s="62" customFormat="1" spans="2:5">
      <c r="B108" s="65"/>
      <c r="C108" s="65"/>
      <c r="D108" s="65"/>
      <c r="E108" s="65"/>
    </row>
    <row r="109" s="62" customFormat="1" spans="2:5">
      <c r="B109" s="65"/>
      <c r="C109" s="65"/>
      <c r="D109" s="65"/>
      <c r="E109" s="65"/>
    </row>
    <row r="110" s="62" customFormat="1" spans="2:5">
      <c r="B110" s="65"/>
      <c r="C110" s="65"/>
      <c r="D110" s="65"/>
      <c r="E110" s="65"/>
    </row>
    <row r="111" s="62" customFormat="1" spans="2:5">
      <c r="B111" s="65"/>
      <c r="C111" s="65"/>
      <c r="D111" s="65"/>
      <c r="E111" s="65"/>
    </row>
    <row r="112" s="62" customFormat="1" spans="2:5">
      <c r="B112" s="65"/>
      <c r="C112" s="65"/>
      <c r="D112" s="65"/>
      <c r="E112" s="65"/>
    </row>
    <row r="113" s="62" customFormat="1" spans="2:5">
      <c r="B113" s="65"/>
      <c r="C113" s="65"/>
      <c r="D113" s="65"/>
      <c r="E113" s="65"/>
    </row>
    <row r="114" s="62" customFormat="1" spans="2:5">
      <c r="B114" s="65"/>
      <c r="C114" s="65"/>
      <c r="D114" s="65"/>
      <c r="E114" s="65"/>
    </row>
    <row r="115" s="62" customFormat="1" spans="2:5">
      <c r="B115" s="65"/>
      <c r="C115" s="65"/>
      <c r="D115" s="65"/>
      <c r="E115" s="65"/>
    </row>
    <row r="116" s="62" customFormat="1" spans="2:5">
      <c r="B116" s="65"/>
      <c r="C116" s="65"/>
      <c r="D116" s="65"/>
      <c r="E116" s="65"/>
    </row>
    <row r="117" s="62" customFormat="1" spans="2:5">
      <c r="B117" s="65"/>
      <c r="C117" s="65"/>
      <c r="D117" s="65"/>
      <c r="E117" s="65"/>
    </row>
    <row r="118" s="62" customFormat="1" spans="2:5">
      <c r="B118" s="65"/>
      <c r="C118" s="65"/>
      <c r="D118" s="65"/>
      <c r="E118" s="65"/>
    </row>
    <row r="119" s="62" customFormat="1" spans="2:5">
      <c r="B119" s="65"/>
      <c r="C119" s="65"/>
      <c r="D119" s="65"/>
      <c r="E119" s="65"/>
    </row>
    <row r="120" s="62" customFormat="1" spans="2:5">
      <c r="B120" s="65"/>
      <c r="C120" s="65"/>
      <c r="D120" s="65"/>
      <c r="E120" s="65"/>
    </row>
    <row r="121" s="62" customFormat="1" spans="2:5">
      <c r="B121" s="65"/>
      <c r="C121" s="65"/>
      <c r="D121" s="65"/>
      <c r="E121" s="65"/>
    </row>
    <row r="122" s="62" customFormat="1" spans="2:5">
      <c r="B122" s="65"/>
      <c r="C122" s="65"/>
      <c r="D122" s="65"/>
      <c r="E122" s="65"/>
    </row>
    <row r="123" s="62" customFormat="1" spans="2:5">
      <c r="B123" s="65"/>
      <c r="C123" s="65"/>
      <c r="D123" s="65"/>
      <c r="E123" s="65"/>
    </row>
    <row r="124" s="62" customFormat="1" spans="2:5">
      <c r="B124" s="65"/>
      <c r="C124" s="65"/>
      <c r="D124" s="65"/>
      <c r="E124" s="65"/>
    </row>
    <row r="125" s="62" customFormat="1" spans="2:5">
      <c r="B125" s="65"/>
      <c r="C125" s="65"/>
      <c r="D125" s="65"/>
      <c r="E125" s="65"/>
    </row>
    <row r="126" s="62" customFormat="1" spans="2:5">
      <c r="B126" s="65"/>
      <c r="C126" s="65"/>
      <c r="D126" s="65"/>
      <c r="E126" s="65"/>
    </row>
    <row r="127" s="62" customFormat="1" spans="2:5">
      <c r="B127" s="65"/>
      <c r="C127" s="65"/>
      <c r="D127" s="65"/>
      <c r="E127" s="65"/>
    </row>
  </sheetData>
  <mergeCells count="6">
    <mergeCell ref="A1:E1"/>
    <mergeCell ref="A2:E2"/>
    <mergeCell ref="C3:D3"/>
    <mergeCell ref="A3:A4"/>
    <mergeCell ref="B3:B4"/>
    <mergeCell ref="E3:E4"/>
  </mergeCells>
  <printOptions horizontalCentered="1"/>
  <pageMargins left="0.393055555555556" right="0.393055555555556" top="0.55" bottom="0.629166666666667" header="0.511805555555556" footer="0.313888888888889"/>
  <pageSetup paperSize="9" firstPageNumber="20" orientation="landscape" useFirstPageNumber="1" horizontalDpi="600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1"/>
  <sheetViews>
    <sheetView showZeros="0" workbookViewId="0">
      <pane ySplit="4" topLeftCell="A11" activePane="bottomLeft" state="frozen"/>
      <selection/>
      <selection pane="bottomLeft" activeCell="I29" sqref="I29"/>
    </sheetView>
  </sheetViews>
  <sheetFormatPr defaultColWidth="9" defaultRowHeight="14.25"/>
  <cols>
    <col min="1" max="1" width="51.5" style="28" customWidth="1"/>
    <col min="2" max="2" width="16.875" style="29" customWidth="1"/>
    <col min="3" max="3" width="15.875" style="29" customWidth="1"/>
    <col min="4" max="4" width="16.5" style="30" customWidth="1"/>
    <col min="5" max="5" width="19.125" style="31" customWidth="1"/>
    <col min="6" max="16384" width="9" style="28"/>
  </cols>
  <sheetData>
    <row r="1" ht="30" customHeight="1" spans="1:10">
      <c r="A1" s="32" t="s">
        <v>412</v>
      </c>
      <c r="B1" s="32"/>
      <c r="C1" s="32"/>
      <c r="D1" s="32"/>
      <c r="E1" s="32"/>
      <c r="F1" s="27"/>
      <c r="G1" s="27"/>
      <c r="H1" s="27"/>
      <c r="I1" s="27"/>
      <c r="J1" s="27"/>
    </row>
    <row r="2" ht="21" customHeight="1" spans="1:10">
      <c r="A2" s="33"/>
      <c r="B2" s="33"/>
      <c r="C2" s="33"/>
      <c r="D2" s="33"/>
      <c r="E2" s="34" t="s">
        <v>19</v>
      </c>
      <c r="F2" s="27"/>
      <c r="G2" s="27"/>
      <c r="H2" s="27"/>
      <c r="I2" s="27"/>
      <c r="J2" s="27"/>
    </row>
    <row r="3" ht="24" customHeight="1" spans="1:10">
      <c r="A3" s="35" t="s">
        <v>413</v>
      </c>
      <c r="B3" s="36" t="s">
        <v>371</v>
      </c>
      <c r="C3" s="37" t="s">
        <v>372</v>
      </c>
      <c r="D3" s="37"/>
      <c r="E3" s="38" t="s">
        <v>414</v>
      </c>
      <c r="F3" s="27"/>
      <c r="G3" s="27"/>
      <c r="H3" s="27"/>
      <c r="I3" s="27"/>
      <c r="J3" s="27"/>
    </row>
    <row r="4" ht="24" customHeight="1" spans="1:10">
      <c r="A4" s="35"/>
      <c r="B4" s="39"/>
      <c r="C4" s="40" t="s">
        <v>22</v>
      </c>
      <c r="D4" s="40" t="s">
        <v>415</v>
      </c>
      <c r="E4" s="38"/>
      <c r="F4" s="27"/>
      <c r="G4" s="27"/>
      <c r="H4" s="27"/>
      <c r="I4" s="27"/>
      <c r="J4" s="27"/>
    </row>
    <row r="5" s="26" customFormat="1" ht="21" customHeight="1" spans="1:10">
      <c r="A5" s="41" t="s">
        <v>416</v>
      </c>
      <c r="B5" s="42"/>
      <c r="C5" s="42"/>
      <c r="D5" s="43"/>
      <c r="E5" s="44"/>
    </row>
    <row r="6" ht="21" customHeight="1" spans="1:10">
      <c r="A6" s="41" t="s">
        <v>417</v>
      </c>
      <c r="B6" s="42"/>
      <c r="C6" s="42"/>
      <c r="D6" s="43"/>
      <c r="E6" s="45"/>
      <c r="F6" s="27"/>
      <c r="G6" s="27"/>
      <c r="H6" s="27"/>
      <c r="I6" s="27"/>
      <c r="J6" s="27"/>
    </row>
    <row r="7" ht="21" hidden="1" customHeight="1" spans="1:10">
      <c r="A7" s="41" t="s">
        <v>418</v>
      </c>
      <c r="B7" s="42"/>
      <c r="C7" s="42"/>
      <c r="D7" s="43"/>
      <c r="E7" s="45"/>
      <c r="F7" s="27"/>
      <c r="G7" s="27"/>
      <c r="H7" s="27"/>
      <c r="I7" s="27"/>
      <c r="J7" s="27"/>
    </row>
    <row r="8" ht="21" hidden="1" customHeight="1" spans="1:10">
      <c r="A8" s="41" t="s">
        <v>419</v>
      </c>
      <c r="B8" s="42"/>
      <c r="C8" s="42"/>
      <c r="D8" s="43"/>
      <c r="E8" s="46"/>
      <c r="F8" s="27"/>
      <c r="G8" s="27"/>
      <c r="H8" s="27"/>
      <c r="I8" s="27"/>
      <c r="J8" s="27"/>
    </row>
    <row r="9" ht="21" hidden="1" customHeight="1" spans="1:10">
      <c r="A9" s="41" t="s">
        <v>420</v>
      </c>
      <c r="B9" s="42"/>
      <c r="C9" s="42"/>
      <c r="D9" s="43"/>
      <c r="E9" s="45"/>
      <c r="F9" s="27"/>
      <c r="G9" s="27"/>
      <c r="H9" s="27"/>
      <c r="I9" s="27"/>
      <c r="J9" s="27"/>
    </row>
    <row r="10" ht="21" hidden="1" customHeight="1" spans="1:10">
      <c r="A10" s="47" t="s">
        <v>421</v>
      </c>
      <c r="B10" s="42"/>
      <c r="C10" s="42"/>
      <c r="D10" s="43"/>
      <c r="E10" s="48"/>
      <c r="F10" s="27"/>
      <c r="G10" s="27"/>
      <c r="H10" s="27"/>
      <c r="I10" s="27"/>
      <c r="J10" s="27"/>
    </row>
    <row r="11" s="26" customFormat="1" ht="21" customHeight="1" spans="1:10">
      <c r="A11" s="41" t="s">
        <v>422</v>
      </c>
      <c r="B11" s="42">
        <f>SUM(B12:B13)</f>
        <v>0</v>
      </c>
      <c r="C11" s="42">
        <f>SUM(C12:C13)</f>
        <v>0</v>
      </c>
      <c r="D11" s="49">
        <f>C11-B11</f>
        <v>0</v>
      </c>
      <c r="E11" s="50"/>
    </row>
    <row r="12" ht="21" customHeight="1" spans="1:10">
      <c r="A12" s="47" t="s">
        <v>423</v>
      </c>
      <c r="B12" s="42"/>
      <c r="C12" s="42"/>
      <c r="D12" s="49"/>
      <c r="E12" s="48"/>
      <c r="F12" s="27"/>
      <c r="G12" s="27"/>
      <c r="H12" s="27"/>
      <c r="I12" s="27"/>
      <c r="J12" s="27"/>
    </row>
    <row r="13" ht="21" customHeight="1" spans="1:10">
      <c r="A13" s="47" t="s">
        <v>424</v>
      </c>
      <c r="B13" s="42"/>
      <c r="C13" s="42"/>
      <c r="D13" s="49">
        <f>C13-B13</f>
        <v>0</v>
      </c>
      <c r="E13" s="48"/>
      <c r="F13" s="27"/>
      <c r="G13" s="27"/>
      <c r="H13" s="27"/>
      <c r="I13" s="27"/>
      <c r="J13" s="27"/>
    </row>
    <row r="14" s="26" customFormat="1" ht="21" customHeight="1" spans="1:10">
      <c r="A14" s="41" t="s">
        <v>425</v>
      </c>
      <c r="B14" s="42"/>
      <c r="C14" s="42"/>
      <c r="D14" s="49"/>
      <c r="E14" s="50"/>
    </row>
    <row r="15" ht="21" customHeight="1" spans="1:10">
      <c r="A15" s="41" t="s">
        <v>426</v>
      </c>
      <c r="B15" s="42"/>
      <c r="C15" s="42"/>
      <c r="D15" s="49"/>
      <c r="E15" s="48"/>
      <c r="F15" s="27"/>
      <c r="G15" s="27"/>
      <c r="H15" s="27"/>
      <c r="I15" s="27"/>
      <c r="J15" s="27"/>
    </row>
    <row r="16" ht="21" customHeight="1" spans="1:10">
      <c r="A16" s="41" t="s">
        <v>427</v>
      </c>
      <c r="B16" s="42"/>
      <c r="C16" s="42"/>
      <c r="D16" s="49"/>
      <c r="E16" s="48"/>
      <c r="F16" s="27"/>
      <c r="G16" s="27"/>
      <c r="H16" s="27"/>
      <c r="I16" s="27"/>
      <c r="J16" s="27"/>
    </row>
    <row r="17" ht="21" customHeight="1" spans="1:10">
      <c r="A17" s="47" t="s">
        <v>428</v>
      </c>
      <c r="B17" s="42"/>
      <c r="C17" s="42"/>
      <c r="D17" s="49"/>
      <c r="E17" s="48"/>
      <c r="F17" s="27"/>
      <c r="G17" s="27"/>
      <c r="H17" s="27"/>
      <c r="I17" s="27"/>
      <c r="J17" s="27"/>
    </row>
    <row r="18" ht="21" customHeight="1" spans="1:10">
      <c r="A18" s="41" t="s">
        <v>429</v>
      </c>
      <c r="B18" s="42"/>
      <c r="C18" s="42"/>
      <c r="D18" s="49"/>
      <c r="E18" s="48"/>
      <c r="F18" s="27"/>
      <c r="G18" s="27"/>
      <c r="H18" s="27"/>
      <c r="I18" s="27"/>
      <c r="J18" s="27"/>
    </row>
    <row r="19" s="26" customFormat="1" ht="21" customHeight="1" spans="1:10">
      <c r="A19" s="51" t="s">
        <v>430</v>
      </c>
      <c r="B19" s="52">
        <f>SUM(B5+B11+B14+B16+B18)</f>
        <v>0</v>
      </c>
      <c r="C19" s="52">
        <f>SUM(C5+C11+C14+C16+C18)</f>
        <v>0</v>
      </c>
      <c r="D19" s="53">
        <f>C19-B19</f>
        <v>0</v>
      </c>
      <c r="E19" s="44"/>
    </row>
    <row r="20" s="26" customFormat="1" ht="21" customHeight="1" spans="1:10">
      <c r="A20" s="51" t="s">
        <v>352</v>
      </c>
      <c r="B20" s="52">
        <f>B21</f>
        <v>0</v>
      </c>
      <c r="C20" s="52">
        <f>C21</f>
        <v>0</v>
      </c>
      <c r="D20" s="52">
        <f>D21</f>
        <v>0</v>
      </c>
      <c r="E20" s="44"/>
    </row>
    <row r="21" ht="21" customHeight="1" spans="1:10">
      <c r="A21" s="41" t="s">
        <v>431</v>
      </c>
      <c r="B21" s="42"/>
      <c r="C21" s="42"/>
      <c r="D21" s="49"/>
      <c r="E21" s="45"/>
      <c r="F21" s="27"/>
      <c r="G21" s="27"/>
      <c r="H21" s="27"/>
      <c r="I21" s="27"/>
      <c r="J21" s="27"/>
    </row>
    <row r="22" s="27" customFormat="1" ht="21" customHeight="1" spans="1:10">
      <c r="A22" s="54" t="s">
        <v>432</v>
      </c>
      <c r="B22" s="52">
        <f>SUM(B19:B20)</f>
        <v>0</v>
      </c>
      <c r="C22" s="52">
        <f>SUM(C19:C20)</f>
        <v>0</v>
      </c>
      <c r="D22" s="53">
        <f t="shared" ref="D22:D26" si="0">C22-B22</f>
        <v>0</v>
      </c>
      <c r="E22" s="45"/>
    </row>
    <row r="23" s="27" customFormat="1" ht="21" customHeight="1" spans="1:10">
      <c r="A23" s="54" t="s">
        <v>433</v>
      </c>
      <c r="B23" s="52">
        <f>SUM(B31:B32)</f>
        <v>0</v>
      </c>
      <c r="C23" s="52">
        <f>SUM(C31:C32)</f>
        <v>0</v>
      </c>
      <c r="D23" s="52">
        <f>SUM(D31:D32)</f>
        <v>0</v>
      </c>
      <c r="E23" s="45"/>
    </row>
    <row r="24" ht="21" customHeight="1" spans="1:10">
      <c r="A24" s="41" t="s">
        <v>434</v>
      </c>
      <c r="B24" s="42"/>
      <c r="C24" s="42"/>
      <c r="D24" s="49"/>
      <c r="E24" s="55"/>
      <c r="F24" s="27"/>
      <c r="G24" s="27"/>
      <c r="H24" s="27"/>
      <c r="I24" s="27"/>
      <c r="J24" s="27"/>
    </row>
    <row r="25" ht="21" customHeight="1" spans="1:10">
      <c r="A25" s="41" t="s">
        <v>435</v>
      </c>
      <c r="B25" s="42"/>
      <c r="C25" s="42"/>
      <c r="D25" s="49">
        <f t="shared" si="0"/>
        <v>0</v>
      </c>
      <c r="E25" s="55"/>
      <c r="F25" s="27"/>
      <c r="G25" s="27"/>
      <c r="H25" s="27"/>
      <c r="I25" s="27"/>
      <c r="J25" s="27"/>
    </row>
    <row r="26" ht="21" customHeight="1" spans="1:10">
      <c r="A26" s="41" t="s">
        <v>436</v>
      </c>
      <c r="B26" s="42"/>
      <c r="C26" s="42"/>
      <c r="D26" s="49">
        <f t="shared" si="0"/>
        <v>0</v>
      </c>
      <c r="E26" s="56"/>
      <c r="F26" s="27"/>
      <c r="G26" s="27"/>
      <c r="H26" s="27"/>
      <c r="I26" s="27"/>
      <c r="J26" s="27"/>
    </row>
    <row r="27" ht="21" customHeight="1" spans="1:10">
      <c r="A27" s="41" t="s">
        <v>437</v>
      </c>
      <c r="B27" s="42"/>
      <c r="C27" s="42"/>
      <c r="D27" s="49"/>
      <c r="E27" s="55"/>
      <c r="F27" s="27"/>
      <c r="G27" s="27"/>
      <c r="H27" s="27"/>
      <c r="I27" s="27"/>
      <c r="J27" s="27"/>
    </row>
    <row r="28" ht="21" customHeight="1" spans="1:10">
      <c r="A28" s="41" t="s">
        <v>438</v>
      </c>
      <c r="B28" s="42"/>
      <c r="C28" s="42"/>
      <c r="D28" s="49"/>
      <c r="E28" s="48"/>
      <c r="F28" s="27"/>
      <c r="G28" s="27"/>
      <c r="H28" s="27"/>
      <c r="I28" s="27"/>
      <c r="J28" s="27"/>
    </row>
    <row r="29" ht="21" customHeight="1" spans="1:10">
      <c r="A29" s="57" t="s">
        <v>439</v>
      </c>
      <c r="B29" s="42">
        <f>B30</f>
        <v>0</v>
      </c>
      <c r="C29" s="42">
        <f>C30</f>
        <v>0</v>
      </c>
      <c r="D29" s="49">
        <f t="shared" ref="D29:D33" si="1">C29-B29</f>
        <v>0</v>
      </c>
      <c r="E29" s="46"/>
      <c r="F29" s="27"/>
      <c r="G29" s="27"/>
      <c r="H29" s="27"/>
      <c r="I29" s="27"/>
      <c r="J29" s="27"/>
    </row>
    <row r="30" ht="21" customHeight="1" spans="1:10">
      <c r="A30" s="57" t="s">
        <v>440</v>
      </c>
      <c r="B30" s="42"/>
      <c r="C30" s="42"/>
      <c r="D30" s="49">
        <f t="shared" si="1"/>
        <v>0</v>
      </c>
      <c r="E30" s="55"/>
      <c r="F30" s="27"/>
      <c r="G30" s="27"/>
      <c r="H30" s="27"/>
      <c r="I30" s="27"/>
      <c r="J30" s="27"/>
    </row>
    <row r="31" ht="21" customHeight="1" spans="1:10">
      <c r="A31" s="51" t="s">
        <v>441</v>
      </c>
      <c r="B31" s="52">
        <f>SUM(B24,B27,B29)</f>
        <v>0</v>
      </c>
      <c r="C31" s="52"/>
      <c r="D31" s="53">
        <f t="shared" si="1"/>
        <v>0</v>
      </c>
      <c r="E31" s="58"/>
      <c r="F31" s="27"/>
      <c r="G31" s="27"/>
      <c r="H31" s="27"/>
      <c r="I31" s="27"/>
      <c r="J31" s="27"/>
    </row>
    <row r="32" ht="21" customHeight="1" spans="1:10">
      <c r="A32" s="51" t="s">
        <v>353</v>
      </c>
      <c r="B32" s="52">
        <f>SUM(B33:B34)</f>
        <v>0</v>
      </c>
      <c r="C32" s="52">
        <f>SUM(C33:C34)</f>
        <v>0</v>
      </c>
      <c r="D32" s="53">
        <f t="shared" si="1"/>
        <v>0</v>
      </c>
      <c r="E32" s="58"/>
      <c r="F32" s="27"/>
      <c r="G32" s="27"/>
      <c r="H32" s="27"/>
      <c r="I32" s="27"/>
      <c r="J32" s="27"/>
    </row>
    <row r="33" ht="21" customHeight="1" spans="1:10">
      <c r="A33" s="41" t="s">
        <v>363</v>
      </c>
      <c r="B33" s="42"/>
      <c r="C33" s="42"/>
      <c r="D33" s="49">
        <f t="shared" si="1"/>
        <v>0</v>
      </c>
      <c r="E33" s="48"/>
      <c r="F33" s="27"/>
      <c r="G33" s="27"/>
      <c r="H33" s="27"/>
      <c r="I33" s="27"/>
      <c r="J33" s="27"/>
    </row>
    <row r="34" ht="21" customHeight="1" spans="1:10">
      <c r="A34" s="41" t="s">
        <v>365</v>
      </c>
      <c r="B34" s="42"/>
      <c r="C34" s="42"/>
      <c r="D34" s="49"/>
      <c r="E34" s="59"/>
      <c r="F34" s="27"/>
      <c r="G34" s="27"/>
      <c r="H34" s="27"/>
      <c r="I34" s="27"/>
      <c r="J34" s="27"/>
    </row>
    <row r="35" spans="1:10">
      <c r="A35" s="27"/>
      <c r="B35" s="60"/>
      <c r="C35" s="60"/>
      <c r="E35" s="61"/>
      <c r="F35" s="27"/>
      <c r="G35" s="27"/>
      <c r="H35" s="27"/>
      <c r="I35" s="27"/>
      <c r="J35" s="27"/>
    </row>
    <row r="36" spans="1:10">
      <c r="A36" s="27"/>
      <c r="B36" s="60"/>
      <c r="C36" s="60"/>
      <c r="E36" s="61"/>
      <c r="F36" s="27"/>
      <c r="G36" s="27"/>
      <c r="H36" s="27"/>
      <c r="I36" s="27"/>
      <c r="J36" s="27"/>
    </row>
    <row r="37" spans="1:10">
      <c r="A37" s="27"/>
      <c r="B37" s="60"/>
      <c r="C37" s="60"/>
      <c r="E37" s="61"/>
      <c r="F37" s="27"/>
      <c r="G37" s="27"/>
      <c r="H37" s="27"/>
      <c r="I37" s="27"/>
      <c r="J37" s="27"/>
    </row>
    <row r="38" spans="1:10">
      <c r="A38" s="27"/>
      <c r="B38" s="60"/>
      <c r="C38" s="60"/>
      <c r="E38" s="61"/>
      <c r="F38" s="27"/>
      <c r="G38" s="27"/>
      <c r="H38" s="27"/>
      <c r="I38" s="27"/>
      <c r="J38" s="27"/>
    </row>
    <row r="39" spans="1:10">
      <c r="A39" s="27"/>
      <c r="B39" s="60"/>
      <c r="C39" s="60"/>
      <c r="E39" s="61"/>
      <c r="F39" s="27"/>
      <c r="G39" s="27"/>
      <c r="H39" s="27"/>
      <c r="I39" s="27"/>
      <c r="J39" s="27"/>
    </row>
    <row r="40" spans="1:10">
      <c r="A40" s="27"/>
      <c r="B40" s="60"/>
      <c r="C40" s="60"/>
      <c r="E40" s="61"/>
      <c r="F40" s="27"/>
      <c r="G40" s="27"/>
      <c r="H40" s="27"/>
      <c r="I40" s="27"/>
      <c r="J40" s="27"/>
    </row>
    <row r="41" spans="1:10">
      <c r="A41" s="27"/>
      <c r="B41" s="60"/>
      <c r="C41" s="60"/>
      <c r="E41" s="61"/>
      <c r="F41" s="27"/>
      <c r="G41" s="27"/>
      <c r="H41" s="27"/>
      <c r="I41" s="27"/>
      <c r="J41" s="27"/>
    </row>
    <row r="42" spans="1:10">
      <c r="A42" s="27"/>
      <c r="B42" s="60"/>
      <c r="C42" s="60"/>
      <c r="E42" s="61"/>
      <c r="F42" s="27"/>
      <c r="G42" s="27"/>
      <c r="H42" s="27"/>
      <c r="I42" s="27"/>
      <c r="J42" s="27"/>
    </row>
    <row r="43" spans="1:10">
      <c r="A43" s="27"/>
      <c r="B43" s="60"/>
      <c r="C43" s="60"/>
      <c r="E43" s="61"/>
      <c r="F43" s="27"/>
      <c r="G43" s="27"/>
      <c r="H43" s="27"/>
      <c r="I43" s="27"/>
      <c r="J43" s="27"/>
    </row>
    <row r="44" spans="1:10">
      <c r="A44" s="27"/>
      <c r="B44" s="60"/>
      <c r="C44" s="60"/>
      <c r="E44" s="61"/>
      <c r="F44" s="27"/>
      <c r="G44" s="27"/>
      <c r="H44" s="27"/>
      <c r="I44" s="27"/>
      <c r="J44" s="27"/>
    </row>
    <row r="45" spans="1:10">
      <c r="A45" s="27"/>
      <c r="B45" s="60"/>
      <c r="C45" s="60"/>
      <c r="E45" s="61"/>
      <c r="F45" s="27"/>
      <c r="G45" s="27"/>
      <c r="H45" s="27"/>
      <c r="I45" s="27"/>
      <c r="J45" s="27"/>
    </row>
    <row r="46" spans="1:10">
      <c r="A46" s="27"/>
      <c r="B46" s="60"/>
      <c r="C46" s="60"/>
      <c r="E46" s="61"/>
      <c r="F46" s="27"/>
      <c r="G46" s="27"/>
      <c r="H46" s="27"/>
      <c r="I46" s="27"/>
      <c r="J46" s="27"/>
    </row>
    <row r="47" spans="1:10">
      <c r="A47" s="27"/>
      <c r="B47" s="60"/>
      <c r="C47" s="60"/>
      <c r="E47" s="61"/>
      <c r="F47" s="27"/>
      <c r="G47" s="27"/>
      <c r="H47" s="27"/>
      <c r="I47" s="27"/>
      <c r="J47" s="27"/>
    </row>
    <row r="48" spans="1:10">
      <c r="A48" s="27"/>
      <c r="B48" s="60"/>
      <c r="C48" s="60"/>
      <c r="E48" s="61"/>
      <c r="F48" s="27"/>
      <c r="G48" s="27"/>
      <c r="H48" s="27"/>
      <c r="I48" s="27"/>
      <c r="J48" s="27"/>
    </row>
    <row r="49" spans="1:10">
      <c r="A49" s="27"/>
      <c r="B49" s="60"/>
      <c r="C49" s="60"/>
      <c r="E49" s="61"/>
      <c r="F49" s="27"/>
      <c r="G49" s="27"/>
      <c r="H49" s="27"/>
      <c r="I49" s="27"/>
      <c r="J49" s="27"/>
    </row>
    <row r="50" spans="1:10">
      <c r="A50" s="27"/>
      <c r="B50" s="60"/>
      <c r="C50" s="60"/>
      <c r="E50" s="61"/>
      <c r="F50" s="27"/>
      <c r="G50" s="27"/>
      <c r="H50" s="27"/>
      <c r="I50" s="27"/>
      <c r="J50" s="27"/>
    </row>
    <row r="51" spans="1:10">
      <c r="A51" s="27"/>
      <c r="B51" s="60"/>
      <c r="C51" s="60"/>
      <c r="E51" s="61"/>
      <c r="F51" s="27"/>
      <c r="G51" s="27"/>
      <c r="H51" s="27"/>
      <c r="I51" s="27"/>
      <c r="J51" s="27"/>
    </row>
    <row r="52" spans="1:10">
      <c r="A52" s="27"/>
      <c r="B52" s="60"/>
      <c r="C52" s="60"/>
      <c r="E52" s="61"/>
      <c r="F52" s="27"/>
      <c r="G52" s="27"/>
      <c r="H52" s="27"/>
      <c r="I52" s="27"/>
      <c r="J52" s="27"/>
    </row>
    <row r="53" spans="1:10">
      <c r="A53" s="27"/>
      <c r="B53" s="60"/>
      <c r="C53" s="60"/>
      <c r="E53" s="61"/>
      <c r="F53" s="27"/>
      <c r="G53" s="27"/>
      <c r="H53" s="27"/>
      <c r="I53" s="27"/>
      <c r="J53" s="27"/>
    </row>
    <row r="54" spans="1:10">
      <c r="A54" s="27"/>
      <c r="B54" s="60"/>
      <c r="C54" s="60"/>
      <c r="E54" s="61"/>
      <c r="F54" s="27"/>
      <c r="G54" s="27"/>
      <c r="H54" s="27"/>
      <c r="I54" s="27"/>
      <c r="J54" s="27"/>
    </row>
    <row r="55" spans="1:10">
      <c r="A55" s="27"/>
      <c r="B55" s="60"/>
      <c r="C55" s="60"/>
      <c r="E55" s="61"/>
      <c r="F55" s="27"/>
      <c r="G55" s="27"/>
      <c r="H55" s="27"/>
      <c r="I55" s="27"/>
      <c r="J55" s="27"/>
    </row>
    <row r="56" spans="1:10">
      <c r="A56" s="27"/>
      <c r="B56" s="60"/>
      <c r="C56" s="60"/>
      <c r="E56" s="61"/>
      <c r="F56" s="27"/>
      <c r="G56" s="27"/>
      <c r="H56" s="27"/>
      <c r="I56" s="27"/>
      <c r="J56" s="27"/>
    </row>
    <row r="57" spans="1:10">
      <c r="A57" s="27"/>
      <c r="B57" s="60"/>
      <c r="C57" s="60"/>
      <c r="E57" s="61"/>
      <c r="F57" s="27"/>
      <c r="G57" s="27"/>
      <c r="H57" s="27"/>
      <c r="I57" s="27"/>
      <c r="J57" s="27"/>
    </row>
    <row r="58" spans="1:10">
      <c r="A58" s="27"/>
      <c r="B58" s="60"/>
      <c r="C58" s="60"/>
      <c r="E58" s="61"/>
      <c r="F58" s="27"/>
      <c r="G58" s="27"/>
      <c r="H58" s="27"/>
      <c r="I58" s="27"/>
      <c r="J58" s="27"/>
    </row>
    <row r="59" spans="1:10">
      <c r="A59" s="27"/>
      <c r="B59" s="60"/>
      <c r="C59" s="60"/>
      <c r="E59" s="61"/>
      <c r="F59" s="27"/>
      <c r="G59" s="27"/>
      <c r="H59" s="27"/>
      <c r="I59" s="27"/>
      <c r="J59" s="27"/>
    </row>
    <row r="60" spans="1:10">
      <c r="A60" s="27"/>
      <c r="B60" s="60"/>
      <c r="C60" s="60"/>
      <c r="E60" s="61"/>
      <c r="F60" s="27"/>
      <c r="G60" s="27"/>
      <c r="H60" s="27"/>
      <c r="I60" s="27"/>
      <c r="J60" s="27"/>
    </row>
    <row r="61" spans="1:10">
      <c r="A61" s="27"/>
      <c r="B61" s="60"/>
      <c r="C61" s="60"/>
      <c r="E61" s="61"/>
      <c r="F61" s="27"/>
      <c r="G61" s="27"/>
      <c r="H61" s="27"/>
      <c r="I61" s="27"/>
      <c r="J61" s="27"/>
    </row>
    <row r="62" spans="1:10">
      <c r="A62" s="27"/>
      <c r="B62" s="60"/>
      <c r="C62" s="60"/>
      <c r="E62" s="61"/>
      <c r="F62" s="27"/>
      <c r="G62" s="27"/>
      <c r="H62" s="27"/>
      <c r="I62" s="27"/>
      <c r="J62" s="27"/>
    </row>
    <row r="63" spans="1:10">
      <c r="A63" s="27"/>
      <c r="B63" s="60"/>
      <c r="C63" s="60"/>
      <c r="E63" s="61"/>
      <c r="F63" s="27"/>
      <c r="G63" s="27"/>
      <c r="H63" s="27"/>
      <c r="I63" s="27"/>
      <c r="J63" s="27"/>
    </row>
    <row r="64" spans="1:10">
      <c r="A64" s="27"/>
      <c r="B64" s="60"/>
      <c r="C64" s="60"/>
      <c r="E64" s="61"/>
      <c r="F64" s="27"/>
      <c r="G64" s="27"/>
      <c r="H64" s="27"/>
      <c r="I64" s="27"/>
      <c r="J64" s="27"/>
    </row>
    <row r="65" spans="1:10">
      <c r="A65" s="27"/>
      <c r="B65" s="60"/>
      <c r="C65" s="60"/>
      <c r="E65" s="61"/>
      <c r="F65" s="27"/>
      <c r="G65" s="27"/>
      <c r="H65" s="27"/>
      <c r="I65" s="27"/>
      <c r="J65" s="27"/>
    </row>
    <row r="66" spans="1:10">
      <c r="A66" s="27"/>
      <c r="B66" s="60"/>
      <c r="C66" s="60"/>
      <c r="E66" s="61"/>
      <c r="F66" s="27"/>
      <c r="G66" s="27"/>
      <c r="H66" s="27"/>
      <c r="I66" s="27"/>
      <c r="J66" s="27"/>
    </row>
    <row r="67" spans="1:10">
      <c r="A67" s="27"/>
      <c r="B67" s="60"/>
      <c r="C67" s="60"/>
      <c r="E67" s="61"/>
      <c r="F67" s="27"/>
      <c r="G67" s="27"/>
      <c r="H67" s="27"/>
      <c r="I67" s="27"/>
      <c r="J67" s="27"/>
    </row>
    <row r="68" spans="1:10">
      <c r="A68" s="27"/>
      <c r="B68" s="60"/>
      <c r="C68" s="60"/>
      <c r="E68" s="61"/>
      <c r="F68" s="27"/>
      <c r="G68" s="27"/>
      <c r="H68" s="27"/>
      <c r="I68" s="27"/>
      <c r="J68" s="27"/>
    </row>
    <row r="69" spans="1:10">
      <c r="A69" s="27"/>
      <c r="B69" s="60"/>
      <c r="C69" s="60"/>
      <c r="E69" s="61"/>
      <c r="F69" s="27"/>
      <c r="G69" s="27"/>
      <c r="H69" s="27"/>
      <c r="I69" s="27"/>
      <c r="J69" s="27"/>
    </row>
    <row r="70" spans="1:10">
      <c r="A70" s="27"/>
      <c r="B70" s="60"/>
      <c r="C70" s="60"/>
      <c r="E70" s="61"/>
      <c r="F70" s="27"/>
      <c r="G70" s="27"/>
      <c r="H70" s="27"/>
      <c r="I70" s="27"/>
      <c r="J70" s="27"/>
    </row>
    <row r="71" spans="1:10">
      <c r="A71" s="27"/>
      <c r="B71" s="60"/>
      <c r="C71" s="60"/>
      <c r="E71" s="61"/>
      <c r="F71" s="27"/>
      <c r="G71" s="27"/>
      <c r="H71" s="27"/>
      <c r="I71" s="27"/>
      <c r="J71" s="27"/>
    </row>
    <row r="72" spans="1:10">
      <c r="A72" s="27"/>
      <c r="B72" s="60"/>
      <c r="C72" s="60"/>
      <c r="E72" s="61"/>
      <c r="F72" s="27"/>
      <c r="G72" s="27"/>
      <c r="H72" s="27"/>
      <c r="I72" s="27"/>
      <c r="J72" s="27"/>
    </row>
    <row r="73" spans="1:10">
      <c r="A73" s="27"/>
      <c r="B73" s="60"/>
      <c r="C73" s="60"/>
      <c r="E73" s="61"/>
      <c r="F73" s="27"/>
      <c r="G73" s="27"/>
      <c r="H73" s="27"/>
      <c r="I73" s="27"/>
      <c r="J73" s="27"/>
    </row>
    <row r="74" spans="1:10">
      <c r="A74" s="27"/>
      <c r="B74" s="60"/>
      <c r="C74" s="60"/>
      <c r="E74" s="61"/>
      <c r="F74" s="27"/>
      <c r="G74" s="27"/>
      <c r="H74" s="27"/>
      <c r="I74" s="27"/>
      <c r="J74" s="27"/>
    </row>
    <row r="75" spans="1:10">
      <c r="A75" s="27"/>
      <c r="B75" s="60"/>
      <c r="C75" s="60"/>
      <c r="E75" s="61"/>
      <c r="F75" s="27"/>
      <c r="G75" s="27"/>
      <c r="H75" s="27"/>
      <c r="I75" s="27"/>
      <c r="J75" s="27"/>
    </row>
    <row r="76" spans="1:10">
      <c r="A76" s="27"/>
      <c r="B76" s="60"/>
      <c r="C76" s="60"/>
      <c r="E76" s="61"/>
      <c r="F76" s="27"/>
      <c r="G76" s="27"/>
      <c r="H76" s="27"/>
      <c r="I76" s="27"/>
      <c r="J76" s="27"/>
    </row>
    <row r="77" spans="1:10">
      <c r="A77" s="27"/>
      <c r="B77" s="60"/>
      <c r="C77" s="60"/>
      <c r="E77" s="61"/>
      <c r="F77" s="27"/>
      <c r="G77" s="27"/>
      <c r="H77" s="27"/>
      <c r="I77" s="27"/>
      <c r="J77" s="27"/>
    </row>
    <row r="78" spans="1:10">
      <c r="A78" s="27"/>
      <c r="B78" s="60"/>
      <c r="C78" s="60"/>
      <c r="E78" s="61"/>
      <c r="F78" s="27"/>
      <c r="G78" s="27"/>
      <c r="H78" s="27"/>
      <c r="I78" s="27"/>
      <c r="J78" s="27"/>
    </row>
    <row r="79" spans="1:10">
      <c r="A79" s="27"/>
      <c r="B79" s="60"/>
      <c r="C79" s="60"/>
      <c r="E79" s="61"/>
      <c r="F79" s="27"/>
      <c r="G79" s="27"/>
      <c r="H79" s="27"/>
      <c r="I79" s="27"/>
      <c r="J79" s="27"/>
    </row>
    <row r="80" spans="1:10">
      <c r="A80" s="27"/>
      <c r="B80" s="60"/>
      <c r="C80" s="60"/>
      <c r="E80" s="61"/>
      <c r="F80" s="27"/>
      <c r="G80" s="27"/>
      <c r="H80" s="27"/>
      <c r="I80" s="27"/>
      <c r="J80" s="27"/>
    </row>
    <row r="81" spans="1:10">
      <c r="A81" s="27"/>
      <c r="B81" s="60"/>
      <c r="C81" s="60"/>
      <c r="E81" s="61"/>
      <c r="F81" s="27"/>
      <c r="G81" s="27"/>
      <c r="H81" s="27"/>
      <c r="I81" s="27"/>
      <c r="J81" s="27"/>
    </row>
    <row r="82" spans="1:10">
      <c r="A82" s="27"/>
      <c r="B82" s="60"/>
      <c r="C82" s="60"/>
      <c r="E82" s="61"/>
      <c r="F82" s="27"/>
      <c r="G82" s="27"/>
      <c r="H82" s="27"/>
      <c r="I82" s="27"/>
      <c r="J82" s="27"/>
    </row>
    <row r="83" spans="1:10">
      <c r="A83" s="27"/>
      <c r="B83" s="60"/>
      <c r="C83" s="60"/>
      <c r="E83" s="61"/>
      <c r="F83" s="27"/>
      <c r="G83" s="27"/>
      <c r="H83" s="27"/>
      <c r="I83" s="27"/>
      <c r="J83" s="27"/>
    </row>
    <row r="84" spans="1:10">
      <c r="A84" s="27"/>
      <c r="B84" s="60"/>
      <c r="C84" s="60"/>
      <c r="E84" s="61"/>
      <c r="F84" s="27"/>
      <c r="G84" s="27"/>
      <c r="H84" s="27"/>
      <c r="I84" s="27"/>
      <c r="J84" s="27"/>
    </row>
    <row r="85" spans="1:10">
      <c r="A85" s="27"/>
      <c r="B85" s="60"/>
      <c r="C85" s="60"/>
      <c r="E85" s="61"/>
      <c r="F85" s="27"/>
      <c r="G85" s="27"/>
      <c r="H85" s="27"/>
      <c r="I85" s="27"/>
      <c r="J85" s="27"/>
    </row>
    <row r="86" spans="1:10">
      <c r="A86" s="27"/>
      <c r="B86" s="60"/>
      <c r="C86" s="60"/>
      <c r="E86" s="61"/>
      <c r="F86" s="27"/>
      <c r="G86" s="27"/>
      <c r="H86" s="27"/>
      <c r="I86" s="27"/>
      <c r="J86" s="27"/>
    </row>
    <row r="87" spans="1:10">
      <c r="A87" s="27"/>
      <c r="B87" s="60"/>
      <c r="C87" s="60"/>
      <c r="E87" s="61"/>
      <c r="F87" s="27"/>
      <c r="G87" s="27"/>
      <c r="H87" s="27"/>
      <c r="I87" s="27"/>
      <c r="J87" s="27"/>
    </row>
    <row r="88" spans="1:10">
      <c r="A88" s="27"/>
      <c r="B88" s="60"/>
      <c r="C88" s="60"/>
      <c r="E88" s="61"/>
      <c r="F88" s="27"/>
      <c r="G88" s="27"/>
      <c r="H88" s="27"/>
      <c r="I88" s="27"/>
      <c r="J88" s="27"/>
    </row>
    <row r="89" spans="1:10">
      <c r="A89" s="27"/>
      <c r="B89" s="60"/>
      <c r="C89" s="60"/>
      <c r="E89" s="61"/>
      <c r="F89" s="27"/>
      <c r="G89" s="27"/>
      <c r="H89" s="27"/>
      <c r="I89" s="27"/>
      <c r="J89" s="27"/>
    </row>
    <row r="90" spans="1:10">
      <c r="A90" s="27"/>
      <c r="B90" s="60"/>
      <c r="C90" s="60"/>
      <c r="E90" s="61"/>
      <c r="F90" s="27"/>
      <c r="G90" s="27"/>
      <c r="H90" s="27"/>
      <c r="I90" s="27"/>
      <c r="J90" s="27"/>
    </row>
    <row r="91" spans="1:10">
      <c r="A91" s="27"/>
      <c r="B91" s="60"/>
      <c r="C91" s="60"/>
      <c r="E91" s="61"/>
      <c r="F91" s="27"/>
      <c r="G91" s="27"/>
      <c r="H91" s="27"/>
      <c r="I91" s="27"/>
      <c r="J91" s="27"/>
    </row>
    <row r="92" spans="1:10">
      <c r="A92" s="27"/>
      <c r="B92" s="60"/>
      <c r="C92" s="60"/>
      <c r="E92" s="61"/>
      <c r="F92" s="27"/>
      <c r="G92" s="27"/>
      <c r="H92" s="27"/>
      <c r="I92" s="27"/>
      <c r="J92" s="27"/>
    </row>
    <row r="93" spans="1:10">
      <c r="A93" s="27"/>
      <c r="B93" s="60"/>
      <c r="C93" s="60"/>
      <c r="E93" s="61"/>
      <c r="F93" s="27"/>
      <c r="G93" s="27"/>
      <c r="H93" s="27"/>
      <c r="I93" s="27"/>
      <c r="J93" s="27"/>
    </row>
    <row r="94" spans="1:10">
      <c r="A94" s="27"/>
      <c r="B94" s="60"/>
      <c r="C94" s="60"/>
      <c r="E94" s="61"/>
      <c r="F94" s="27"/>
      <c r="G94" s="27"/>
      <c r="H94" s="27"/>
      <c r="I94" s="27"/>
      <c r="J94" s="27"/>
    </row>
    <row r="95" spans="1:10">
      <c r="A95" s="27"/>
      <c r="B95" s="60"/>
      <c r="C95" s="60"/>
      <c r="E95" s="61"/>
      <c r="F95" s="27"/>
      <c r="G95" s="27"/>
      <c r="H95" s="27"/>
      <c r="I95" s="27"/>
      <c r="J95" s="27"/>
    </row>
    <row r="96" spans="1:10">
      <c r="A96" s="27"/>
      <c r="B96" s="60"/>
      <c r="C96" s="60"/>
      <c r="E96" s="61"/>
      <c r="F96" s="27"/>
      <c r="G96" s="27"/>
      <c r="H96" s="27"/>
      <c r="I96" s="27"/>
      <c r="J96" s="27"/>
    </row>
    <row r="97" spans="1:10">
      <c r="A97" s="27"/>
      <c r="B97" s="60"/>
      <c r="C97" s="60"/>
      <c r="E97" s="61"/>
      <c r="F97" s="27"/>
      <c r="G97" s="27"/>
      <c r="H97" s="27"/>
      <c r="I97" s="27"/>
      <c r="J97" s="27"/>
    </row>
    <row r="98" spans="1:10">
      <c r="A98" s="27"/>
      <c r="B98" s="60"/>
      <c r="C98" s="60"/>
      <c r="E98" s="61"/>
      <c r="F98" s="27"/>
      <c r="G98" s="27"/>
      <c r="H98" s="27"/>
      <c r="I98" s="27"/>
      <c r="J98" s="27"/>
    </row>
    <row r="99" spans="1:10">
      <c r="A99" s="27"/>
      <c r="B99" s="60"/>
      <c r="C99" s="60"/>
      <c r="E99" s="61"/>
      <c r="F99" s="27"/>
      <c r="G99" s="27"/>
      <c r="H99" s="27"/>
      <c r="I99" s="27"/>
      <c r="J99" s="27"/>
    </row>
    <row r="100" spans="1:10">
      <c r="A100" s="27"/>
      <c r="B100" s="60"/>
      <c r="C100" s="60"/>
      <c r="E100" s="61"/>
      <c r="F100" s="27"/>
      <c r="G100" s="27"/>
      <c r="H100" s="27"/>
      <c r="I100" s="27"/>
      <c r="J100" s="27"/>
    </row>
    <row r="101" spans="1:10">
      <c r="A101" s="27"/>
      <c r="B101" s="60"/>
      <c r="C101" s="60"/>
      <c r="E101" s="61"/>
      <c r="F101" s="27"/>
      <c r="G101" s="27"/>
      <c r="H101" s="27"/>
      <c r="I101" s="27"/>
      <c r="J101" s="27"/>
    </row>
    <row r="102" spans="1:10">
      <c r="A102" s="27"/>
      <c r="B102" s="60"/>
      <c r="C102" s="60"/>
      <c r="E102" s="61"/>
      <c r="F102" s="27"/>
      <c r="G102" s="27"/>
      <c r="H102" s="27"/>
      <c r="I102" s="27"/>
      <c r="J102" s="27"/>
    </row>
    <row r="103" spans="1:10">
      <c r="A103" s="27"/>
      <c r="B103" s="60"/>
      <c r="C103" s="60"/>
      <c r="E103" s="61"/>
      <c r="F103" s="27"/>
      <c r="G103" s="27"/>
      <c r="H103" s="27"/>
      <c r="I103" s="27"/>
      <c r="J103" s="27"/>
    </row>
    <row r="104" spans="1:10">
      <c r="A104" s="27"/>
      <c r="B104" s="60"/>
      <c r="C104" s="60"/>
      <c r="E104" s="61"/>
      <c r="F104" s="27"/>
      <c r="G104" s="27"/>
      <c r="H104" s="27"/>
      <c r="I104" s="27"/>
      <c r="J104" s="27"/>
    </row>
    <row r="105" spans="1:10">
      <c r="A105" s="27"/>
      <c r="B105" s="60"/>
      <c r="C105" s="60"/>
      <c r="E105" s="61"/>
      <c r="F105" s="27"/>
      <c r="G105" s="27"/>
      <c r="H105" s="27"/>
      <c r="I105" s="27"/>
      <c r="J105" s="27"/>
    </row>
    <row r="106" spans="1:10">
      <c r="A106" s="27"/>
      <c r="B106" s="60"/>
      <c r="C106" s="60"/>
      <c r="E106" s="61"/>
      <c r="F106" s="27"/>
      <c r="G106" s="27"/>
      <c r="H106" s="27"/>
      <c r="I106" s="27"/>
      <c r="J106" s="27"/>
    </row>
    <row r="107" spans="1:10">
      <c r="A107" s="27"/>
      <c r="B107" s="60"/>
      <c r="C107" s="60"/>
      <c r="E107" s="61"/>
      <c r="F107" s="27"/>
      <c r="G107" s="27"/>
      <c r="H107" s="27"/>
      <c r="I107" s="27"/>
      <c r="J107" s="27"/>
    </row>
    <row r="108" spans="1:10">
      <c r="A108" s="27"/>
      <c r="B108" s="60"/>
      <c r="C108" s="60"/>
      <c r="E108" s="61"/>
      <c r="F108" s="27"/>
      <c r="G108" s="27"/>
      <c r="H108" s="27"/>
      <c r="I108" s="27"/>
      <c r="J108" s="27"/>
    </row>
    <row r="109" spans="1:10">
      <c r="A109" s="27"/>
      <c r="B109" s="60"/>
      <c r="C109" s="60"/>
      <c r="E109" s="61"/>
      <c r="F109" s="27"/>
      <c r="G109" s="27"/>
      <c r="H109" s="27"/>
      <c r="I109" s="27"/>
      <c r="J109" s="27"/>
    </row>
    <row r="110" spans="1:10">
      <c r="A110" s="27"/>
      <c r="B110" s="60"/>
      <c r="C110" s="60"/>
      <c r="E110" s="61"/>
      <c r="F110" s="27"/>
      <c r="G110" s="27"/>
      <c r="H110" s="27"/>
      <c r="I110" s="27"/>
      <c r="J110" s="27"/>
    </row>
    <row r="111" spans="1:10">
      <c r="A111" s="27"/>
      <c r="B111" s="60"/>
      <c r="C111" s="60"/>
      <c r="E111" s="61"/>
      <c r="F111" s="27"/>
      <c r="G111" s="27"/>
      <c r="H111" s="27"/>
      <c r="I111" s="27"/>
      <c r="J111" s="27"/>
    </row>
    <row r="112" spans="1:10">
      <c r="A112" s="27"/>
      <c r="B112" s="60"/>
      <c r="C112" s="60"/>
      <c r="E112" s="61"/>
      <c r="F112" s="27"/>
      <c r="G112" s="27"/>
      <c r="H112" s="27"/>
      <c r="I112" s="27"/>
      <c r="J112" s="27"/>
    </row>
    <row r="113" spans="1:10">
      <c r="A113" s="27"/>
      <c r="B113" s="60"/>
      <c r="C113" s="60"/>
      <c r="E113" s="61"/>
      <c r="F113" s="27"/>
      <c r="G113" s="27"/>
      <c r="H113" s="27"/>
      <c r="I113" s="27"/>
      <c r="J113" s="27"/>
    </row>
    <row r="114" spans="1:10">
      <c r="A114" s="27"/>
      <c r="B114" s="60"/>
      <c r="C114" s="60"/>
      <c r="E114" s="61"/>
      <c r="F114" s="27"/>
      <c r="G114" s="27"/>
      <c r="H114" s="27"/>
      <c r="I114" s="27"/>
      <c r="J114" s="27"/>
    </row>
    <row r="115" spans="1:10">
      <c r="A115" s="27"/>
      <c r="B115" s="60"/>
      <c r="C115" s="60"/>
      <c r="E115" s="61"/>
      <c r="F115" s="27"/>
      <c r="G115" s="27"/>
      <c r="H115" s="27"/>
      <c r="I115" s="27"/>
      <c r="J115" s="27"/>
    </row>
    <row r="116" spans="1:10">
      <c r="A116" s="27"/>
      <c r="B116" s="60"/>
      <c r="C116" s="60"/>
      <c r="E116" s="61"/>
      <c r="F116" s="27"/>
      <c r="G116" s="27"/>
      <c r="H116" s="27"/>
      <c r="I116" s="27"/>
      <c r="J116" s="27"/>
    </row>
    <row r="117" spans="1:10">
      <c r="A117" s="27"/>
      <c r="B117" s="60"/>
      <c r="C117" s="60"/>
      <c r="E117" s="61"/>
      <c r="F117" s="27"/>
      <c r="G117" s="27"/>
      <c r="H117" s="27"/>
      <c r="I117" s="27"/>
      <c r="J117" s="27"/>
    </row>
    <row r="118" spans="1:10">
      <c r="A118" s="27"/>
      <c r="B118" s="60"/>
      <c r="C118" s="60"/>
      <c r="E118" s="61"/>
      <c r="F118" s="27"/>
      <c r="G118" s="27"/>
      <c r="H118" s="27"/>
      <c r="I118" s="27"/>
      <c r="J118" s="27"/>
    </row>
    <row r="119" spans="1:10">
      <c r="A119" s="27"/>
      <c r="B119" s="60"/>
      <c r="C119" s="60"/>
      <c r="E119" s="61"/>
      <c r="F119" s="27"/>
      <c r="G119" s="27"/>
      <c r="H119" s="27"/>
      <c r="I119" s="27"/>
      <c r="J119" s="27"/>
    </row>
    <row r="120" spans="1:10">
      <c r="A120" s="27"/>
      <c r="B120" s="60"/>
      <c r="C120" s="60"/>
      <c r="E120" s="61"/>
      <c r="F120" s="27"/>
      <c r="G120" s="27"/>
      <c r="H120" s="27"/>
      <c r="I120" s="27"/>
      <c r="J120" s="27"/>
    </row>
    <row r="121" spans="1:10">
      <c r="A121" s="27"/>
      <c r="B121" s="60"/>
      <c r="C121" s="60"/>
      <c r="E121" s="61"/>
      <c r="F121" s="27"/>
      <c r="G121" s="27"/>
      <c r="H121" s="27"/>
      <c r="I121" s="27"/>
      <c r="J121" s="27"/>
    </row>
    <row r="122" spans="1:10">
      <c r="A122" s="27"/>
      <c r="B122" s="60"/>
      <c r="C122" s="60"/>
      <c r="E122" s="61"/>
      <c r="F122" s="27"/>
      <c r="G122" s="27"/>
      <c r="H122" s="27"/>
      <c r="I122" s="27"/>
      <c r="J122" s="27"/>
    </row>
    <row r="123" spans="1:10">
      <c r="A123" s="27"/>
      <c r="B123" s="60"/>
      <c r="C123" s="60"/>
      <c r="E123" s="61"/>
      <c r="F123" s="27"/>
      <c r="G123" s="27"/>
      <c r="H123" s="27"/>
      <c r="I123" s="27"/>
      <c r="J123" s="27"/>
    </row>
    <row r="124" spans="1:10">
      <c r="A124" s="27"/>
      <c r="B124" s="60"/>
      <c r="C124" s="60"/>
      <c r="E124" s="61"/>
      <c r="F124" s="27"/>
      <c r="G124" s="27"/>
      <c r="H124" s="27"/>
      <c r="I124" s="27"/>
      <c r="J124" s="27"/>
    </row>
    <row r="125" spans="1:10">
      <c r="A125" s="27"/>
      <c r="B125" s="60"/>
      <c r="C125" s="60"/>
      <c r="E125" s="61"/>
      <c r="F125" s="27"/>
      <c r="G125" s="27"/>
      <c r="H125" s="27"/>
      <c r="I125" s="27"/>
      <c r="J125" s="27"/>
    </row>
    <row r="126" spans="1:10">
      <c r="A126" s="27"/>
      <c r="B126" s="60"/>
      <c r="C126" s="60"/>
      <c r="E126" s="61"/>
      <c r="F126" s="27"/>
      <c r="G126" s="27"/>
      <c r="H126" s="27"/>
      <c r="I126" s="27"/>
      <c r="J126" s="27"/>
    </row>
    <row r="127" spans="1:10">
      <c r="A127" s="27"/>
      <c r="B127" s="60"/>
      <c r="C127" s="60"/>
      <c r="E127" s="61"/>
      <c r="F127" s="27"/>
      <c r="G127" s="27"/>
      <c r="H127" s="27"/>
      <c r="I127" s="27"/>
      <c r="J127" s="27"/>
    </row>
    <row r="128" spans="1:10">
      <c r="A128" s="27"/>
      <c r="B128" s="60"/>
      <c r="C128" s="60"/>
      <c r="E128" s="61"/>
      <c r="F128" s="27"/>
      <c r="G128" s="27"/>
      <c r="H128" s="27"/>
      <c r="I128" s="27"/>
      <c r="J128" s="27"/>
    </row>
    <row r="129" spans="1:10">
      <c r="A129" s="27"/>
      <c r="B129" s="60"/>
      <c r="C129" s="60"/>
      <c r="E129" s="61"/>
      <c r="F129" s="27"/>
      <c r="G129" s="27"/>
      <c r="H129" s="27"/>
      <c r="I129" s="27"/>
      <c r="J129" s="27"/>
    </row>
    <row r="130" spans="1:10">
      <c r="A130" s="27"/>
      <c r="B130" s="60"/>
      <c r="C130" s="60"/>
      <c r="E130" s="61"/>
      <c r="F130" s="27"/>
      <c r="G130" s="27"/>
      <c r="H130" s="27"/>
      <c r="I130" s="27"/>
      <c r="J130" s="27"/>
    </row>
    <row r="131" spans="1:10">
      <c r="A131" s="27"/>
      <c r="B131" s="60"/>
      <c r="C131" s="60"/>
      <c r="E131" s="61"/>
      <c r="F131" s="27"/>
      <c r="G131" s="27"/>
      <c r="H131" s="27"/>
      <c r="I131" s="27"/>
      <c r="J131" s="27"/>
    </row>
    <row r="132" spans="1:10">
      <c r="A132" s="27"/>
      <c r="B132" s="60"/>
      <c r="C132" s="60"/>
      <c r="E132" s="61"/>
      <c r="F132" s="27"/>
      <c r="G132" s="27"/>
      <c r="H132" s="27"/>
      <c r="I132" s="27"/>
      <c r="J132" s="27"/>
    </row>
    <row r="133" spans="1:10">
      <c r="A133" s="27"/>
      <c r="B133" s="60"/>
      <c r="C133" s="60"/>
      <c r="E133" s="61"/>
      <c r="F133" s="27"/>
      <c r="G133" s="27"/>
      <c r="H133" s="27"/>
      <c r="I133" s="27"/>
      <c r="J133" s="27"/>
    </row>
    <row r="134" spans="1:10">
      <c r="A134" s="27"/>
      <c r="B134" s="60"/>
      <c r="C134" s="60"/>
      <c r="E134" s="61"/>
      <c r="F134" s="27"/>
      <c r="G134" s="27"/>
      <c r="H134" s="27"/>
      <c r="I134" s="27"/>
      <c r="J134" s="27"/>
    </row>
    <row r="135" spans="1:10">
      <c r="A135" s="27"/>
      <c r="B135" s="60"/>
      <c r="C135" s="60"/>
      <c r="E135" s="61"/>
      <c r="F135" s="27"/>
      <c r="G135" s="27"/>
      <c r="H135" s="27"/>
      <c r="I135" s="27"/>
      <c r="J135" s="27"/>
    </row>
    <row r="136" spans="1:10">
      <c r="A136" s="27"/>
      <c r="B136" s="60"/>
      <c r="C136" s="60"/>
      <c r="E136" s="61"/>
      <c r="F136" s="27"/>
      <c r="G136" s="27"/>
      <c r="H136" s="27"/>
      <c r="I136" s="27"/>
      <c r="J136" s="27"/>
    </row>
    <row r="137" spans="1:10">
      <c r="A137" s="27"/>
      <c r="B137" s="60"/>
      <c r="C137" s="60"/>
      <c r="E137" s="61"/>
      <c r="F137" s="27"/>
      <c r="G137" s="27"/>
      <c r="H137" s="27"/>
      <c r="I137" s="27"/>
      <c r="J137" s="27"/>
    </row>
    <row r="138" spans="1:10">
      <c r="A138" s="27"/>
      <c r="B138" s="60"/>
      <c r="C138" s="60"/>
      <c r="E138" s="61"/>
      <c r="F138" s="27"/>
      <c r="G138" s="27"/>
      <c r="H138" s="27"/>
      <c r="I138" s="27"/>
      <c r="J138" s="27"/>
    </row>
    <row r="139" spans="1:10">
      <c r="A139" s="27"/>
      <c r="B139" s="60"/>
      <c r="C139" s="60"/>
      <c r="E139" s="61"/>
      <c r="F139" s="27"/>
      <c r="G139" s="27"/>
      <c r="H139" s="27"/>
      <c r="I139" s="27"/>
      <c r="J139" s="27"/>
    </row>
    <row r="140" spans="1:10">
      <c r="A140" s="27"/>
      <c r="B140" s="60"/>
      <c r="C140" s="60"/>
      <c r="E140" s="61"/>
      <c r="F140" s="27"/>
      <c r="G140" s="27"/>
      <c r="H140" s="27"/>
      <c r="I140" s="27"/>
      <c r="J140" s="27"/>
    </row>
    <row r="141" spans="1:10">
      <c r="A141" s="27"/>
      <c r="B141" s="60"/>
      <c r="C141" s="60"/>
      <c r="E141" s="61"/>
      <c r="F141" s="27"/>
      <c r="G141" s="27"/>
      <c r="H141" s="27"/>
      <c r="I141" s="27"/>
      <c r="J141" s="27"/>
    </row>
    <row r="142" spans="1:10">
      <c r="A142" s="27"/>
      <c r="B142" s="60"/>
      <c r="C142" s="60"/>
      <c r="E142" s="61"/>
      <c r="F142" s="27"/>
      <c r="G142" s="27"/>
      <c r="H142" s="27"/>
      <c r="I142" s="27"/>
      <c r="J142" s="27"/>
    </row>
    <row r="143" spans="1:10">
      <c r="A143" s="27"/>
      <c r="B143" s="60"/>
      <c r="C143" s="60"/>
      <c r="E143" s="61"/>
      <c r="F143" s="27"/>
      <c r="G143" s="27"/>
      <c r="H143" s="27"/>
      <c r="I143" s="27"/>
      <c r="J143" s="27"/>
    </row>
    <row r="144" spans="1:10">
      <c r="A144" s="27"/>
      <c r="B144" s="60"/>
      <c r="C144" s="60"/>
      <c r="E144" s="61"/>
      <c r="F144" s="27"/>
      <c r="G144" s="27"/>
      <c r="H144" s="27"/>
      <c r="I144" s="27"/>
      <c r="J144" s="27"/>
    </row>
    <row r="145" spans="1:10">
      <c r="A145" s="27"/>
      <c r="B145" s="60"/>
      <c r="C145" s="60"/>
      <c r="E145" s="61"/>
      <c r="F145" s="27"/>
      <c r="G145" s="27"/>
      <c r="H145" s="27"/>
      <c r="I145" s="27"/>
      <c r="J145" s="27"/>
    </row>
    <row r="146" spans="1:10">
      <c r="A146" s="27"/>
      <c r="B146" s="60"/>
      <c r="C146" s="60"/>
      <c r="E146" s="61"/>
      <c r="F146" s="27"/>
      <c r="G146" s="27"/>
      <c r="H146" s="27"/>
      <c r="I146" s="27"/>
      <c r="J146" s="27"/>
    </row>
    <row r="147" spans="1:10">
      <c r="A147" s="27"/>
      <c r="B147" s="60"/>
      <c r="C147" s="60"/>
      <c r="E147" s="61"/>
      <c r="F147" s="27"/>
      <c r="G147" s="27"/>
      <c r="H147" s="27"/>
      <c r="I147" s="27"/>
      <c r="J147" s="27"/>
    </row>
    <row r="148" spans="1:10">
      <c r="A148" s="27"/>
      <c r="B148" s="60"/>
      <c r="C148" s="60"/>
      <c r="E148" s="61"/>
      <c r="F148" s="27"/>
      <c r="G148" s="27"/>
      <c r="H148" s="27"/>
      <c r="I148" s="27"/>
      <c r="J148" s="27"/>
    </row>
    <row r="149" spans="1:10">
      <c r="A149" s="27"/>
      <c r="B149" s="60"/>
      <c r="C149" s="60"/>
      <c r="E149" s="61"/>
      <c r="F149" s="27"/>
      <c r="G149" s="27"/>
      <c r="H149" s="27"/>
      <c r="I149" s="27"/>
      <c r="J149" s="27"/>
    </row>
    <row r="150" spans="1:10">
      <c r="A150" s="27"/>
      <c r="B150" s="60"/>
      <c r="C150" s="60"/>
      <c r="E150" s="61"/>
      <c r="F150" s="27"/>
      <c r="G150" s="27"/>
      <c r="H150" s="27"/>
      <c r="I150" s="27"/>
      <c r="J150" s="27"/>
    </row>
    <row r="151" spans="1:10">
      <c r="A151" s="27"/>
      <c r="B151" s="60"/>
      <c r="C151" s="60"/>
      <c r="E151" s="61"/>
      <c r="F151" s="27"/>
      <c r="G151" s="27"/>
      <c r="H151" s="27"/>
      <c r="I151" s="27"/>
      <c r="J151" s="27"/>
    </row>
    <row r="152" spans="1:10">
      <c r="A152" s="27"/>
      <c r="B152" s="60"/>
      <c r="C152" s="60"/>
      <c r="E152" s="61"/>
      <c r="F152" s="27"/>
      <c r="G152" s="27"/>
      <c r="H152" s="27"/>
      <c r="I152" s="27"/>
      <c r="J152" s="27"/>
    </row>
    <row r="153" spans="1:10">
      <c r="A153" s="27"/>
      <c r="B153" s="60"/>
      <c r="C153" s="60"/>
      <c r="E153" s="61"/>
      <c r="F153" s="27"/>
      <c r="G153" s="27"/>
      <c r="H153" s="27"/>
      <c r="I153" s="27"/>
      <c r="J153" s="27"/>
    </row>
    <row r="154" spans="1:10">
      <c r="A154" s="27"/>
      <c r="B154" s="60"/>
      <c r="C154" s="60"/>
      <c r="E154" s="61"/>
      <c r="F154" s="27"/>
      <c r="G154" s="27"/>
      <c r="H154" s="27"/>
      <c r="I154" s="27"/>
      <c r="J154" s="27"/>
    </row>
    <row r="155" spans="1:10">
      <c r="A155" s="27"/>
      <c r="B155" s="60"/>
      <c r="C155" s="60"/>
      <c r="E155" s="61"/>
      <c r="F155" s="27"/>
      <c r="G155" s="27"/>
      <c r="H155" s="27"/>
      <c r="I155" s="27"/>
      <c r="J155" s="27"/>
    </row>
    <row r="156" spans="1:10">
      <c r="A156" s="27"/>
      <c r="B156" s="60"/>
      <c r="C156" s="60"/>
      <c r="E156" s="61"/>
      <c r="F156" s="27"/>
      <c r="G156" s="27"/>
      <c r="H156" s="27"/>
      <c r="I156" s="27"/>
      <c r="J156" s="27"/>
    </row>
    <row r="157" spans="1:10">
      <c r="A157" s="27"/>
      <c r="B157" s="60"/>
      <c r="C157" s="60"/>
      <c r="E157" s="61"/>
      <c r="F157" s="27"/>
      <c r="G157" s="27"/>
      <c r="H157" s="27"/>
      <c r="I157" s="27"/>
      <c r="J157" s="27"/>
    </row>
    <row r="158" spans="1:10">
      <c r="A158" s="27"/>
      <c r="B158" s="60"/>
      <c r="C158" s="60"/>
      <c r="E158" s="61"/>
      <c r="F158" s="27"/>
      <c r="G158" s="27"/>
      <c r="H158" s="27"/>
      <c r="I158" s="27"/>
      <c r="J158" s="27"/>
    </row>
    <row r="159" spans="1:10">
      <c r="A159" s="27"/>
      <c r="B159" s="60"/>
      <c r="C159" s="60"/>
      <c r="E159" s="61"/>
      <c r="F159" s="27"/>
      <c r="G159" s="27"/>
      <c r="H159" s="27"/>
      <c r="I159" s="27"/>
      <c r="J159" s="27"/>
    </row>
    <row r="160" spans="1:10">
      <c r="A160" s="27"/>
      <c r="B160" s="60"/>
      <c r="C160" s="60"/>
      <c r="E160" s="61"/>
      <c r="F160" s="27"/>
      <c r="G160" s="27"/>
      <c r="H160" s="27"/>
      <c r="I160" s="27"/>
      <c r="J160" s="27"/>
    </row>
    <row r="161" spans="1:10">
      <c r="A161" s="27"/>
      <c r="B161" s="60"/>
      <c r="C161" s="60"/>
      <c r="E161" s="61"/>
      <c r="F161" s="27"/>
      <c r="G161" s="27"/>
      <c r="H161" s="27"/>
      <c r="I161" s="27"/>
      <c r="J161" s="27"/>
    </row>
    <row r="162" spans="1:10">
      <c r="A162" s="27"/>
      <c r="B162" s="60"/>
      <c r="C162" s="60"/>
      <c r="E162" s="61"/>
      <c r="F162" s="27"/>
      <c r="G162" s="27"/>
      <c r="H162" s="27"/>
      <c r="I162" s="27"/>
      <c r="J162" s="27"/>
    </row>
    <row r="163" spans="1:10">
      <c r="A163" s="27"/>
      <c r="B163" s="60"/>
      <c r="C163" s="60"/>
      <c r="E163" s="61"/>
      <c r="F163" s="27"/>
      <c r="G163" s="27"/>
      <c r="H163" s="27"/>
      <c r="I163" s="27"/>
      <c r="J163" s="27"/>
    </row>
    <row r="164" spans="1:10">
      <c r="A164" s="27"/>
      <c r="B164" s="60"/>
      <c r="C164" s="60"/>
      <c r="E164" s="61"/>
      <c r="F164" s="27"/>
      <c r="G164" s="27"/>
      <c r="H164" s="27"/>
      <c r="I164" s="27"/>
      <c r="J164" s="27"/>
    </row>
    <row r="165" spans="1:10">
      <c r="A165" s="27"/>
      <c r="B165" s="60"/>
      <c r="C165" s="60"/>
      <c r="E165" s="61"/>
      <c r="F165" s="27"/>
      <c r="G165" s="27"/>
      <c r="H165" s="27"/>
      <c r="I165" s="27"/>
      <c r="J165" s="27"/>
    </row>
    <row r="166" spans="1:10">
      <c r="A166" s="27"/>
      <c r="B166" s="60"/>
      <c r="C166" s="60"/>
      <c r="E166" s="61"/>
      <c r="F166" s="27"/>
      <c r="G166" s="27"/>
      <c r="H166" s="27"/>
      <c r="I166" s="27"/>
      <c r="J166" s="27"/>
    </row>
    <row r="167" spans="1:10">
      <c r="A167" s="27"/>
      <c r="B167" s="60"/>
      <c r="C167" s="60"/>
      <c r="E167" s="61"/>
      <c r="F167" s="27"/>
      <c r="G167" s="27"/>
      <c r="H167" s="27"/>
      <c r="I167" s="27"/>
      <c r="J167" s="27"/>
    </row>
    <row r="168" spans="1:10">
      <c r="A168" s="27"/>
      <c r="B168" s="60"/>
      <c r="C168" s="60"/>
      <c r="E168" s="61"/>
      <c r="F168" s="27"/>
      <c r="G168" s="27"/>
      <c r="H168" s="27"/>
      <c r="I168" s="27"/>
      <c r="J168" s="27"/>
    </row>
    <row r="169" spans="1:10">
      <c r="A169" s="27"/>
      <c r="B169" s="60"/>
      <c r="C169" s="60"/>
      <c r="E169" s="61"/>
      <c r="F169" s="27"/>
      <c r="G169" s="27"/>
      <c r="H169" s="27"/>
      <c r="I169" s="27"/>
      <c r="J169" s="27"/>
    </row>
    <row r="170" spans="1:10">
      <c r="A170" s="27"/>
      <c r="B170" s="60"/>
      <c r="C170" s="60"/>
      <c r="E170" s="61"/>
      <c r="F170" s="27"/>
      <c r="G170" s="27"/>
      <c r="H170" s="27"/>
      <c r="I170" s="27"/>
      <c r="J170" s="27"/>
    </row>
    <row r="171" spans="1:10">
      <c r="A171" s="27"/>
      <c r="B171" s="60"/>
      <c r="C171" s="60"/>
      <c r="E171" s="61"/>
      <c r="F171" s="27"/>
      <c r="G171" s="27"/>
      <c r="H171" s="27"/>
      <c r="I171" s="27"/>
      <c r="J171" s="27"/>
    </row>
    <row r="172" spans="1:10">
      <c r="A172" s="27"/>
      <c r="B172" s="60"/>
      <c r="C172" s="60"/>
      <c r="E172" s="61"/>
      <c r="F172" s="27"/>
      <c r="G172" s="27"/>
      <c r="H172" s="27"/>
      <c r="I172" s="27"/>
      <c r="J172" s="27"/>
    </row>
    <row r="173" spans="1:10">
      <c r="A173" s="27"/>
      <c r="B173" s="60"/>
      <c r="C173" s="60"/>
      <c r="E173" s="61"/>
      <c r="F173" s="27"/>
      <c r="G173" s="27"/>
      <c r="H173" s="27"/>
      <c r="I173" s="27"/>
      <c r="J173" s="27"/>
    </row>
    <row r="174" spans="1:10">
      <c r="A174" s="27"/>
      <c r="B174" s="60"/>
      <c r="C174" s="60"/>
      <c r="E174" s="61"/>
      <c r="F174" s="27"/>
      <c r="G174" s="27"/>
      <c r="H174" s="27"/>
      <c r="I174" s="27"/>
      <c r="J174" s="27"/>
    </row>
    <row r="175" spans="1:10">
      <c r="A175" s="27"/>
      <c r="B175" s="60"/>
      <c r="C175" s="60"/>
      <c r="E175" s="61"/>
      <c r="F175" s="27"/>
      <c r="G175" s="27"/>
      <c r="H175" s="27"/>
      <c r="I175" s="27"/>
      <c r="J175" s="27"/>
    </row>
    <row r="176" spans="1:10">
      <c r="A176" s="27"/>
      <c r="B176" s="60"/>
      <c r="C176" s="60"/>
      <c r="E176" s="61"/>
      <c r="F176" s="27"/>
      <c r="G176" s="27"/>
      <c r="H176" s="27"/>
      <c r="I176" s="27"/>
      <c r="J176" s="27"/>
    </row>
    <row r="177" spans="1:10">
      <c r="A177" s="27"/>
      <c r="B177" s="60"/>
      <c r="C177" s="60"/>
      <c r="E177" s="61"/>
      <c r="F177" s="27"/>
      <c r="G177" s="27"/>
      <c r="H177" s="27"/>
      <c r="I177" s="27"/>
      <c r="J177" s="27"/>
    </row>
    <row r="178" spans="1:10">
      <c r="A178" s="27"/>
      <c r="B178" s="60"/>
      <c r="C178" s="60"/>
      <c r="E178" s="61"/>
      <c r="F178" s="27"/>
      <c r="G178" s="27"/>
      <c r="H178" s="27"/>
      <c r="I178" s="27"/>
      <c r="J178" s="27"/>
    </row>
    <row r="179" spans="1:10">
      <c r="A179" s="27"/>
      <c r="B179" s="60"/>
      <c r="C179" s="60"/>
      <c r="E179" s="61"/>
      <c r="F179" s="27"/>
      <c r="G179" s="27"/>
      <c r="H179" s="27"/>
      <c r="I179" s="27"/>
      <c r="J179" s="27"/>
    </row>
    <row r="180" spans="1:10">
      <c r="A180" s="27"/>
      <c r="B180" s="60"/>
      <c r="C180" s="60"/>
      <c r="E180" s="61"/>
      <c r="F180" s="27"/>
      <c r="G180" s="27"/>
      <c r="H180" s="27"/>
      <c r="I180" s="27"/>
      <c r="J180" s="27"/>
    </row>
    <row r="181" spans="1:10">
      <c r="A181" s="27"/>
      <c r="B181" s="60"/>
      <c r="C181" s="60"/>
      <c r="E181" s="61"/>
      <c r="F181" s="27"/>
      <c r="G181" s="27"/>
      <c r="H181" s="27"/>
      <c r="I181" s="27"/>
      <c r="J181" s="27"/>
    </row>
    <row r="182" spans="1:10">
      <c r="A182" s="27"/>
      <c r="B182" s="60"/>
      <c r="C182" s="60"/>
      <c r="E182" s="61"/>
      <c r="F182" s="27"/>
      <c r="G182" s="27"/>
      <c r="H182" s="27"/>
      <c r="I182" s="27"/>
      <c r="J182" s="27"/>
    </row>
    <row r="183" spans="1:10">
      <c r="A183" s="27"/>
      <c r="B183" s="60"/>
      <c r="C183" s="60"/>
      <c r="E183" s="61"/>
      <c r="F183" s="27"/>
      <c r="G183" s="27"/>
      <c r="H183" s="27"/>
      <c r="I183" s="27"/>
      <c r="J183" s="27"/>
    </row>
    <row r="184" spans="1:10">
      <c r="A184" s="27"/>
      <c r="B184" s="60"/>
      <c r="C184" s="60"/>
      <c r="E184" s="61"/>
      <c r="F184" s="27"/>
      <c r="G184" s="27"/>
      <c r="H184" s="27"/>
      <c r="I184" s="27"/>
      <c r="J184" s="27"/>
    </row>
    <row r="185" spans="1:10">
      <c r="A185" s="27"/>
      <c r="B185" s="60"/>
      <c r="C185" s="60"/>
      <c r="E185" s="61"/>
      <c r="F185" s="27"/>
      <c r="G185" s="27"/>
      <c r="H185" s="27"/>
      <c r="I185" s="27"/>
      <c r="J185" s="27"/>
    </row>
    <row r="186" spans="1:10">
      <c r="A186" s="27"/>
      <c r="B186" s="60"/>
      <c r="C186" s="60"/>
      <c r="E186" s="61"/>
      <c r="F186" s="27"/>
      <c r="G186" s="27"/>
      <c r="H186" s="27"/>
      <c r="I186" s="27"/>
      <c r="J186" s="27"/>
    </row>
    <row r="187" spans="1:10">
      <c r="A187" s="27"/>
      <c r="B187" s="60"/>
      <c r="C187" s="60"/>
      <c r="E187" s="61"/>
      <c r="F187" s="27"/>
      <c r="G187" s="27"/>
      <c r="H187" s="27"/>
      <c r="I187" s="27"/>
      <c r="J187" s="27"/>
    </row>
    <row r="188" spans="1:10">
      <c r="A188" s="27"/>
      <c r="B188" s="60"/>
      <c r="C188" s="60"/>
      <c r="E188" s="61"/>
      <c r="F188" s="27"/>
      <c r="G188" s="27"/>
      <c r="H188" s="27"/>
      <c r="I188" s="27"/>
      <c r="J188" s="27"/>
    </row>
    <row r="189" spans="1:10">
      <c r="A189" s="27"/>
      <c r="B189" s="60"/>
      <c r="C189" s="60"/>
      <c r="E189" s="61"/>
      <c r="F189" s="27"/>
      <c r="G189" s="27"/>
      <c r="H189" s="27"/>
      <c r="I189" s="27"/>
      <c r="J189" s="27"/>
    </row>
    <row r="190" spans="1:10">
      <c r="A190" s="27"/>
      <c r="B190" s="60"/>
      <c r="C190" s="60"/>
      <c r="E190" s="61"/>
      <c r="F190" s="27"/>
      <c r="G190" s="27"/>
      <c r="H190" s="27"/>
      <c r="I190" s="27"/>
      <c r="J190" s="27"/>
    </row>
    <row r="191" spans="1:10">
      <c r="A191" s="27"/>
      <c r="B191" s="60"/>
      <c r="C191" s="60"/>
      <c r="E191" s="61"/>
      <c r="F191" s="27"/>
      <c r="G191" s="27"/>
      <c r="H191" s="27"/>
      <c r="I191" s="27"/>
      <c r="J191" s="27"/>
    </row>
    <row r="192" spans="1:10">
      <c r="A192" s="27"/>
      <c r="B192" s="60"/>
      <c r="C192" s="60"/>
      <c r="E192" s="61"/>
      <c r="F192" s="27"/>
      <c r="G192" s="27"/>
      <c r="H192" s="27"/>
      <c r="I192" s="27"/>
      <c r="J192" s="27"/>
    </row>
    <row r="193" spans="1:10">
      <c r="A193" s="27"/>
      <c r="B193" s="60"/>
      <c r="C193" s="60"/>
      <c r="E193" s="61"/>
      <c r="F193" s="27"/>
      <c r="G193" s="27"/>
      <c r="H193" s="27"/>
      <c r="I193" s="27"/>
      <c r="J193" s="27"/>
    </row>
    <row r="194" spans="1:10">
      <c r="A194" s="27"/>
      <c r="B194" s="60"/>
      <c r="C194" s="60"/>
      <c r="E194" s="61"/>
      <c r="F194" s="27"/>
      <c r="G194" s="27"/>
      <c r="H194" s="27"/>
      <c r="I194" s="27"/>
      <c r="J194" s="27"/>
    </row>
    <row r="195" spans="1:10">
      <c r="A195" s="27"/>
      <c r="B195" s="60"/>
      <c r="C195" s="60"/>
      <c r="E195" s="61"/>
      <c r="F195" s="27"/>
      <c r="G195" s="27"/>
      <c r="H195" s="27"/>
      <c r="I195" s="27"/>
      <c r="J195" s="27"/>
    </row>
    <row r="196" spans="1:10">
      <c r="A196" s="27"/>
      <c r="B196" s="60"/>
      <c r="C196" s="60"/>
      <c r="E196" s="61"/>
      <c r="F196" s="27"/>
      <c r="G196" s="27"/>
      <c r="H196" s="27"/>
      <c r="I196" s="27"/>
      <c r="J196" s="27"/>
    </row>
    <row r="197" spans="1:10">
      <c r="A197" s="27"/>
      <c r="B197" s="60"/>
      <c r="C197" s="60"/>
      <c r="E197" s="61"/>
      <c r="F197" s="27"/>
      <c r="G197" s="27"/>
      <c r="H197" s="27"/>
      <c r="I197" s="27"/>
      <c r="J197" s="27"/>
    </row>
    <row r="198" spans="1:10">
      <c r="A198" s="27"/>
      <c r="B198" s="60"/>
      <c r="C198" s="60"/>
      <c r="E198" s="61"/>
      <c r="F198" s="27"/>
      <c r="G198" s="27"/>
      <c r="H198" s="27"/>
      <c r="I198" s="27"/>
      <c r="J198" s="27"/>
    </row>
    <row r="199" spans="1:10">
      <c r="A199" s="27"/>
      <c r="B199" s="60"/>
      <c r="C199" s="60"/>
      <c r="E199" s="61"/>
      <c r="F199" s="27"/>
      <c r="G199" s="27"/>
      <c r="H199" s="27"/>
      <c r="I199" s="27"/>
      <c r="J199" s="27"/>
    </row>
    <row r="200" spans="1:10">
      <c r="A200" s="27"/>
      <c r="B200" s="60"/>
      <c r="C200" s="60"/>
      <c r="E200" s="61"/>
      <c r="F200" s="27"/>
      <c r="G200" s="27"/>
      <c r="H200" s="27"/>
      <c r="I200" s="27"/>
      <c r="J200" s="27"/>
    </row>
    <row r="201" spans="1:10">
      <c r="A201" s="27"/>
      <c r="B201" s="60"/>
      <c r="C201" s="60"/>
      <c r="E201" s="61"/>
      <c r="F201" s="27"/>
      <c r="G201" s="27"/>
      <c r="H201" s="27"/>
      <c r="I201" s="27"/>
      <c r="J201" s="27"/>
    </row>
    <row r="202" spans="1:10">
      <c r="A202" s="27"/>
      <c r="B202" s="60"/>
      <c r="C202" s="60"/>
      <c r="E202" s="61"/>
      <c r="F202" s="27"/>
      <c r="G202" s="27"/>
      <c r="H202" s="27"/>
      <c r="I202" s="27"/>
      <c r="J202" s="27"/>
    </row>
    <row r="203" spans="1:10">
      <c r="A203" s="27"/>
      <c r="B203" s="60"/>
      <c r="C203" s="60"/>
      <c r="E203" s="61"/>
      <c r="F203" s="27"/>
      <c r="G203" s="27"/>
      <c r="H203" s="27"/>
      <c r="I203" s="27"/>
      <c r="J203" s="27"/>
    </row>
    <row r="204" spans="1:10">
      <c r="A204" s="27"/>
      <c r="B204" s="60"/>
      <c r="C204" s="60"/>
      <c r="E204" s="61"/>
      <c r="F204" s="27"/>
      <c r="G204" s="27"/>
      <c r="H204" s="27"/>
      <c r="I204" s="27"/>
      <c r="J204" s="27"/>
    </row>
    <row r="205" spans="1:10">
      <c r="A205" s="27"/>
      <c r="B205" s="60"/>
      <c r="C205" s="60"/>
      <c r="E205" s="61"/>
      <c r="F205" s="27"/>
      <c r="G205" s="27"/>
      <c r="H205" s="27"/>
      <c r="I205" s="27"/>
      <c r="J205" s="27"/>
    </row>
    <row r="206" spans="1:10">
      <c r="A206" s="27"/>
      <c r="B206" s="60"/>
      <c r="C206" s="60"/>
      <c r="E206" s="61"/>
      <c r="F206" s="27"/>
      <c r="G206" s="27"/>
      <c r="H206" s="27"/>
      <c r="I206" s="27"/>
      <c r="J206" s="27"/>
    </row>
    <row r="207" spans="1:10">
      <c r="A207" s="27"/>
      <c r="B207" s="60"/>
      <c r="C207" s="60"/>
      <c r="E207" s="61"/>
      <c r="F207" s="27"/>
      <c r="G207" s="27"/>
      <c r="H207" s="27"/>
      <c r="I207" s="27"/>
      <c r="J207" s="27"/>
    </row>
    <row r="208" spans="1:10">
      <c r="A208" s="27"/>
      <c r="B208" s="60"/>
      <c r="C208" s="60"/>
      <c r="E208" s="61"/>
      <c r="F208" s="27"/>
      <c r="G208" s="27"/>
      <c r="H208" s="27"/>
      <c r="I208" s="27"/>
      <c r="J208" s="27"/>
    </row>
    <row r="209" spans="1:10">
      <c r="A209" s="27"/>
      <c r="B209" s="60"/>
      <c r="C209" s="60"/>
      <c r="E209" s="61"/>
      <c r="F209" s="27"/>
      <c r="G209" s="27"/>
      <c r="H209" s="27"/>
      <c r="I209" s="27"/>
      <c r="J209" s="27"/>
    </row>
    <row r="210" spans="1:10">
      <c r="A210" s="27"/>
      <c r="B210" s="60"/>
      <c r="C210" s="60"/>
      <c r="E210" s="61"/>
      <c r="F210" s="27"/>
      <c r="G210" s="27"/>
      <c r="H210" s="27"/>
      <c r="I210" s="27"/>
      <c r="J210" s="27"/>
    </row>
    <row r="211" spans="1:10">
      <c r="A211" s="27"/>
      <c r="B211" s="60"/>
      <c r="C211" s="60"/>
      <c r="E211" s="61"/>
      <c r="F211" s="27"/>
      <c r="G211" s="27"/>
      <c r="H211" s="27"/>
      <c r="I211" s="27"/>
      <c r="J211" s="27"/>
    </row>
    <row r="212" spans="1:10">
      <c r="A212" s="27"/>
      <c r="B212" s="60"/>
      <c r="C212" s="60"/>
      <c r="E212" s="61"/>
      <c r="F212" s="27"/>
      <c r="G212" s="27"/>
      <c r="H212" s="27"/>
      <c r="I212" s="27"/>
      <c r="J212" s="27"/>
    </row>
    <row r="213" spans="1:10">
      <c r="A213" s="27"/>
      <c r="B213" s="60"/>
      <c r="C213" s="60"/>
      <c r="E213" s="61"/>
      <c r="F213" s="27"/>
      <c r="G213" s="27"/>
      <c r="H213" s="27"/>
      <c r="I213" s="27"/>
      <c r="J213" s="27"/>
    </row>
    <row r="214" spans="1:10">
      <c r="A214" s="27"/>
      <c r="B214" s="60"/>
      <c r="C214" s="60"/>
      <c r="E214" s="61"/>
      <c r="F214" s="27"/>
      <c r="G214" s="27"/>
      <c r="H214" s="27"/>
      <c r="I214" s="27"/>
      <c r="J214" s="27"/>
    </row>
    <row r="215" spans="1:10">
      <c r="A215" s="27"/>
      <c r="B215" s="60"/>
      <c r="C215" s="60"/>
      <c r="E215" s="61"/>
      <c r="F215" s="27"/>
      <c r="G215" s="27"/>
      <c r="H215" s="27"/>
      <c r="I215" s="27"/>
      <c r="J215" s="27"/>
    </row>
    <row r="216" spans="1:10">
      <c r="A216" s="27"/>
      <c r="B216" s="60"/>
      <c r="C216" s="60"/>
      <c r="E216" s="61"/>
      <c r="F216" s="27"/>
      <c r="G216" s="27"/>
      <c r="H216" s="27"/>
      <c r="I216" s="27"/>
      <c r="J216" s="27"/>
    </row>
    <row r="217" spans="1:10">
      <c r="A217" s="27"/>
      <c r="B217" s="60"/>
      <c r="C217" s="60"/>
      <c r="E217" s="61"/>
      <c r="F217" s="27"/>
      <c r="G217" s="27"/>
      <c r="H217" s="27"/>
      <c r="I217" s="27"/>
      <c r="J217" s="27"/>
    </row>
    <row r="218" spans="1:10">
      <c r="A218" s="27"/>
      <c r="B218" s="60"/>
      <c r="C218" s="60"/>
      <c r="E218" s="61"/>
      <c r="F218" s="27"/>
      <c r="G218" s="27"/>
      <c r="H218" s="27"/>
      <c r="I218" s="27"/>
      <c r="J218" s="27"/>
    </row>
    <row r="219" spans="1:10">
      <c r="A219" s="27"/>
      <c r="B219" s="60"/>
      <c r="C219" s="60"/>
      <c r="E219" s="61"/>
      <c r="F219" s="27"/>
      <c r="G219" s="27"/>
      <c r="H219" s="27"/>
      <c r="I219" s="27"/>
      <c r="J219" s="27"/>
    </row>
    <row r="220" spans="1:10">
      <c r="A220" s="27"/>
      <c r="B220" s="60"/>
      <c r="C220" s="60"/>
      <c r="E220" s="61"/>
      <c r="F220" s="27"/>
      <c r="G220" s="27"/>
      <c r="H220" s="27"/>
      <c r="I220" s="27"/>
      <c r="J220" s="27"/>
    </row>
    <row r="221" spans="1:10">
      <c r="A221" s="27"/>
      <c r="B221" s="60"/>
      <c r="C221" s="60"/>
      <c r="E221" s="61"/>
      <c r="F221" s="27"/>
      <c r="G221" s="27"/>
      <c r="H221" s="27"/>
      <c r="I221" s="27"/>
      <c r="J221" s="27"/>
    </row>
    <row r="222" spans="1:10">
      <c r="A222" s="27"/>
      <c r="B222" s="60"/>
      <c r="C222" s="60"/>
      <c r="E222" s="61"/>
      <c r="F222" s="27"/>
      <c r="G222" s="27"/>
      <c r="H222" s="27"/>
      <c r="I222" s="27"/>
      <c r="J222" s="27"/>
    </row>
    <row r="223" spans="1:10">
      <c r="A223" s="27"/>
      <c r="B223" s="60"/>
      <c r="C223" s="60"/>
      <c r="E223" s="61"/>
      <c r="F223" s="27"/>
      <c r="G223" s="27"/>
      <c r="H223" s="27"/>
      <c r="I223" s="27"/>
      <c r="J223" s="27"/>
    </row>
    <row r="224" spans="1:10">
      <c r="A224" s="27"/>
      <c r="B224" s="60"/>
      <c r="C224" s="60"/>
      <c r="E224" s="61"/>
      <c r="F224" s="27"/>
      <c r="G224" s="27"/>
      <c r="H224" s="27"/>
      <c r="I224" s="27"/>
      <c r="J224" s="27"/>
    </row>
    <row r="225" spans="1:10">
      <c r="A225" s="27"/>
      <c r="B225" s="60"/>
      <c r="C225" s="60"/>
      <c r="E225" s="61"/>
      <c r="F225" s="27"/>
      <c r="G225" s="27"/>
      <c r="H225" s="27"/>
      <c r="I225" s="27"/>
      <c r="J225" s="27"/>
    </row>
    <row r="226" spans="1:10">
      <c r="A226" s="27"/>
      <c r="B226" s="60"/>
      <c r="C226" s="60"/>
      <c r="E226" s="61"/>
      <c r="F226" s="27"/>
      <c r="G226" s="27"/>
      <c r="H226" s="27"/>
      <c r="I226" s="27"/>
      <c r="J226" s="27"/>
    </row>
    <row r="227" spans="1:10">
      <c r="A227" s="27"/>
      <c r="B227" s="60"/>
      <c r="C227" s="60"/>
      <c r="E227" s="61"/>
      <c r="F227" s="27"/>
      <c r="G227" s="27"/>
      <c r="H227" s="27"/>
      <c r="I227" s="27"/>
      <c r="J227" s="27"/>
    </row>
    <row r="228" spans="1:10">
      <c r="A228" s="27"/>
      <c r="B228" s="60"/>
      <c r="C228" s="60"/>
      <c r="E228" s="61"/>
      <c r="F228" s="27"/>
      <c r="G228" s="27"/>
      <c r="H228" s="27"/>
      <c r="I228" s="27"/>
      <c r="J228" s="27"/>
    </row>
    <row r="229" spans="1:10">
      <c r="A229" s="27"/>
      <c r="B229" s="60"/>
      <c r="C229" s="60"/>
      <c r="E229" s="61"/>
      <c r="F229" s="27"/>
      <c r="G229" s="27"/>
      <c r="H229" s="27"/>
      <c r="I229" s="27"/>
      <c r="J229" s="27"/>
    </row>
    <row r="230" spans="1:10">
      <c r="A230" s="27"/>
      <c r="B230" s="60"/>
      <c r="C230" s="60"/>
      <c r="E230" s="61"/>
      <c r="F230" s="27"/>
      <c r="G230" s="27"/>
      <c r="H230" s="27"/>
      <c r="I230" s="27"/>
      <c r="J230" s="27"/>
    </row>
    <row r="231" spans="1:10">
      <c r="A231" s="27"/>
      <c r="B231" s="60"/>
      <c r="C231" s="60"/>
      <c r="E231" s="61"/>
      <c r="F231" s="27"/>
      <c r="G231" s="27"/>
      <c r="H231" s="27"/>
      <c r="I231" s="27"/>
      <c r="J231" s="27"/>
    </row>
    <row r="232" spans="1:10">
      <c r="A232" s="27"/>
      <c r="B232" s="60"/>
      <c r="C232" s="60"/>
      <c r="E232" s="61"/>
      <c r="F232" s="27"/>
      <c r="G232" s="27"/>
      <c r="H232" s="27"/>
      <c r="I232" s="27"/>
      <c r="J232" s="27"/>
    </row>
    <row r="233" spans="1:10">
      <c r="A233" s="27"/>
      <c r="B233" s="60"/>
      <c r="C233" s="60"/>
      <c r="E233" s="61"/>
      <c r="F233" s="27"/>
      <c r="G233" s="27"/>
      <c r="H233" s="27"/>
      <c r="I233" s="27"/>
      <c r="J233" s="27"/>
    </row>
    <row r="234" spans="1:10">
      <c r="A234" s="27"/>
      <c r="B234" s="60"/>
      <c r="C234" s="60"/>
      <c r="E234" s="61"/>
      <c r="F234" s="27"/>
      <c r="G234" s="27"/>
      <c r="H234" s="27"/>
      <c r="I234" s="27"/>
      <c r="J234" s="27"/>
    </row>
    <row r="235" spans="1:10">
      <c r="A235" s="27"/>
      <c r="B235" s="60"/>
      <c r="C235" s="60"/>
      <c r="E235" s="61"/>
      <c r="F235" s="27"/>
      <c r="G235" s="27"/>
      <c r="H235" s="27"/>
      <c r="I235" s="27"/>
      <c r="J235" s="27"/>
    </row>
    <row r="236" spans="1:10">
      <c r="A236" s="27"/>
      <c r="B236" s="60"/>
      <c r="C236" s="60"/>
      <c r="E236" s="61"/>
      <c r="F236" s="27"/>
      <c r="G236" s="27"/>
      <c r="H236" s="27"/>
      <c r="I236" s="27"/>
      <c r="J236" s="27"/>
    </row>
    <row r="237" spans="1:10">
      <c r="A237" s="27"/>
      <c r="B237" s="60"/>
      <c r="C237" s="60"/>
      <c r="E237" s="61"/>
      <c r="F237" s="27"/>
      <c r="G237" s="27"/>
      <c r="H237" s="27"/>
      <c r="I237" s="27"/>
      <c r="J237" s="27"/>
    </row>
    <row r="238" spans="1:10">
      <c r="A238" s="27"/>
      <c r="B238" s="60"/>
      <c r="C238" s="60"/>
      <c r="E238" s="61"/>
      <c r="F238" s="27"/>
      <c r="G238" s="27"/>
      <c r="H238" s="27"/>
      <c r="I238" s="27"/>
      <c r="J238" s="27"/>
    </row>
    <row r="239" spans="1:10">
      <c r="A239" s="27"/>
      <c r="B239" s="60"/>
      <c r="C239" s="60"/>
      <c r="E239" s="61"/>
      <c r="F239" s="27"/>
      <c r="G239" s="27"/>
      <c r="H239" s="27"/>
      <c r="I239" s="27"/>
      <c r="J239" s="27"/>
    </row>
    <row r="240" spans="1:10">
      <c r="A240" s="27"/>
      <c r="B240" s="60"/>
      <c r="C240" s="60"/>
      <c r="E240" s="61"/>
      <c r="F240" s="27"/>
      <c r="G240" s="27"/>
      <c r="H240" s="27"/>
      <c r="I240" s="27"/>
      <c r="J240" s="27"/>
    </row>
    <row r="241" spans="1:10">
      <c r="A241" s="27"/>
      <c r="B241" s="60"/>
      <c r="C241" s="60"/>
      <c r="E241" s="61"/>
      <c r="F241" s="27"/>
      <c r="G241" s="27"/>
      <c r="H241" s="27"/>
      <c r="I241" s="27"/>
      <c r="J241" s="27"/>
    </row>
    <row r="242" spans="1:10">
      <c r="A242" s="27"/>
      <c r="B242" s="60"/>
      <c r="C242" s="60"/>
      <c r="E242" s="61"/>
      <c r="F242" s="27"/>
      <c r="G242" s="27"/>
      <c r="H242" s="27"/>
      <c r="I242" s="27"/>
      <c r="J242" s="27"/>
    </row>
    <row r="243" spans="1:10">
      <c r="A243" s="27"/>
      <c r="B243" s="60"/>
      <c r="C243" s="60"/>
      <c r="E243" s="61"/>
      <c r="F243" s="27"/>
      <c r="G243" s="27"/>
      <c r="H243" s="27"/>
      <c r="I243" s="27"/>
      <c r="J243" s="27"/>
    </row>
    <row r="244" spans="1:10">
      <c r="A244" s="27"/>
      <c r="B244" s="60"/>
      <c r="C244" s="60"/>
      <c r="E244" s="61"/>
      <c r="F244" s="27"/>
      <c r="G244" s="27"/>
      <c r="H244" s="27"/>
      <c r="I244" s="27"/>
      <c r="J244" s="27"/>
    </row>
    <row r="245" spans="1:10">
      <c r="A245" s="27"/>
      <c r="B245" s="60"/>
      <c r="C245" s="60"/>
      <c r="E245" s="61"/>
      <c r="F245" s="27"/>
      <c r="G245" s="27"/>
      <c r="H245" s="27"/>
      <c r="I245" s="27"/>
      <c r="J245" s="27"/>
    </row>
    <row r="246" spans="1:10">
      <c r="A246" s="27"/>
      <c r="B246" s="60"/>
      <c r="C246" s="60"/>
      <c r="E246" s="61"/>
      <c r="F246" s="27"/>
      <c r="G246" s="27"/>
      <c r="H246" s="27"/>
      <c r="I246" s="27"/>
      <c r="J246" s="27"/>
    </row>
    <row r="247" spans="1:10">
      <c r="A247" s="27"/>
      <c r="B247" s="60"/>
      <c r="C247" s="60"/>
      <c r="E247" s="61"/>
      <c r="F247" s="27"/>
      <c r="G247" s="27"/>
      <c r="H247" s="27"/>
      <c r="I247" s="27"/>
      <c r="J247" s="27"/>
    </row>
    <row r="248" spans="1:10">
      <c r="A248" s="27"/>
      <c r="B248" s="60"/>
      <c r="C248" s="60"/>
      <c r="E248" s="61"/>
      <c r="F248" s="27"/>
      <c r="G248" s="27"/>
      <c r="H248" s="27"/>
      <c r="I248" s="27"/>
      <c r="J248" s="27"/>
    </row>
    <row r="249" spans="1:10">
      <c r="A249" s="27"/>
      <c r="B249" s="60"/>
      <c r="C249" s="60"/>
      <c r="E249" s="61"/>
      <c r="F249" s="27"/>
      <c r="G249" s="27"/>
      <c r="H249" s="27"/>
      <c r="I249" s="27"/>
      <c r="J249" s="27"/>
    </row>
    <row r="250" spans="1:10">
      <c r="A250" s="27"/>
      <c r="B250" s="60"/>
      <c r="C250" s="60"/>
      <c r="E250" s="61"/>
      <c r="F250" s="27"/>
      <c r="G250" s="27"/>
      <c r="H250" s="27"/>
      <c r="I250" s="27"/>
      <c r="J250" s="27"/>
    </row>
    <row r="251" spans="1:10">
      <c r="A251" s="27"/>
      <c r="B251" s="60"/>
      <c r="C251" s="60"/>
      <c r="E251" s="61"/>
      <c r="F251" s="27"/>
      <c r="G251" s="27"/>
      <c r="H251" s="27"/>
      <c r="I251" s="27"/>
      <c r="J251" s="27"/>
    </row>
    <row r="252" spans="1:10">
      <c r="A252" s="27"/>
      <c r="B252" s="60"/>
      <c r="C252" s="60"/>
      <c r="E252" s="61"/>
      <c r="F252" s="27"/>
      <c r="G252" s="27"/>
      <c r="H252" s="27"/>
      <c r="I252" s="27"/>
      <c r="J252" s="27"/>
    </row>
    <row r="253" spans="1:10">
      <c r="A253" s="27"/>
      <c r="B253" s="60"/>
      <c r="C253" s="60"/>
      <c r="E253" s="61"/>
      <c r="F253" s="27"/>
      <c r="G253" s="27"/>
      <c r="H253" s="27"/>
      <c r="I253" s="27"/>
      <c r="J253" s="27"/>
    </row>
    <row r="254" spans="1:10">
      <c r="A254" s="27"/>
      <c r="B254" s="60"/>
      <c r="C254" s="60"/>
      <c r="E254" s="61"/>
      <c r="F254" s="27"/>
      <c r="G254" s="27"/>
      <c r="H254" s="27"/>
      <c r="I254" s="27"/>
      <c r="J254" s="27"/>
    </row>
    <row r="255" spans="1:10">
      <c r="A255" s="27"/>
      <c r="B255" s="60"/>
      <c r="C255" s="60"/>
      <c r="E255" s="61"/>
      <c r="F255" s="27"/>
      <c r="G255" s="27"/>
      <c r="H255" s="27"/>
      <c r="I255" s="27"/>
      <c r="J255" s="27"/>
    </row>
    <row r="256" spans="1:10">
      <c r="A256" s="27"/>
      <c r="B256" s="60"/>
      <c r="C256" s="60"/>
      <c r="E256" s="61"/>
      <c r="F256" s="27"/>
      <c r="G256" s="27"/>
      <c r="H256" s="27"/>
      <c r="I256" s="27"/>
      <c r="J256" s="27"/>
    </row>
    <row r="257" spans="1:10">
      <c r="A257" s="27"/>
      <c r="B257" s="60"/>
      <c r="C257" s="60"/>
      <c r="E257" s="61"/>
      <c r="F257" s="27"/>
      <c r="G257" s="27"/>
      <c r="H257" s="27"/>
      <c r="I257" s="27"/>
      <c r="J257" s="27"/>
    </row>
    <row r="258" spans="1:10">
      <c r="A258" s="27"/>
      <c r="B258" s="60"/>
      <c r="C258" s="60"/>
      <c r="E258" s="61"/>
      <c r="F258" s="27"/>
      <c r="G258" s="27"/>
      <c r="H258" s="27"/>
      <c r="I258" s="27"/>
      <c r="J258" s="27"/>
    </row>
    <row r="259" spans="1:10">
      <c r="A259" s="27"/>
      <c r="B259" s="60"/>
      <c r="C259" s="60"/>
      <c r="E259" s="61"/>
      <c r="F259" s="27"/>
      <c r="G259" s="27"/>
      <c r="H259" s="27"/>
      <c r="I259" s="27"/>
      <c r="J259" s="27"/>
    </row>
    <row r="260" spans="1:10">
      <c r="A260" s="27"/>
      <c r="B260" s="60"/>
      <c r="C260" s="60"/>
      <c r="E260" s="61"/>
      <c r="F260" s="27"/>
      <c r="G260" s="27"/>
      <c r="H260" s="27"/>
      <c r="I260" s="27"/>
      <c r="J260" s="27"/>
    </row>
    <row r="261" spans="1:10">
      <c r="A261" s="27"/>
      <c r="B261" s="60"/>
      <c r="C261" s="60"/>
      <c r="E261" s="61"/>
      <c r="F261" s="27"/>
      <c r="G261" s="27"/>
      <c r="H261" s="27"/>
      <c r="I261" s="27"/>
      <c r="J261" s="27"/>
    </row>
    <row r="262" spans="1:10">
      <c r="A262" s="27"/>
      <c r="B262" s="60"/>
      <c r="C262" s="60"/>
      <c r="E262" s="61"/>
      <c r="F262" s="27"/>
      <c r="G262" s="27"/>
      <c r="H262" s="27"/>
      <c r="I262" s="27"/>
      <c r="J262" s="27"/>
    </row>
    <row r="263" spans="1:10">
      <c r="A263" s="27"/>
      <c r="B263" s="60"/>
      <c r="C263" s="60"/>
      <c r="E263" s="61"/>
      <c r="F263" s="27"/>
      <c r="G263" s="27"/>
      <c r="H263" s="27"/>
      <c r="I263" s="27"/>
      <c r="J263" s="27"/>
    </row>
    <row r="264" spans="1:10">
      <c r="A264" s="27"/>
      <c r="B264" s="60"/>
      <c r="C264" s="60"/>
      <c r="E264" s="61"/>
      <c r="F264" s="27"/>
      <c r="G264" s="27"/>
      <c r="H264" s="27"/>
      <c r="I264" s="27"/>
      <c r="J264" s="27"/>
    </row>
    <row r="265" spans="1:10">
      <c r="A265" s="27"/>
      <c r="B265" s="60"/>
      <c r="C265" s="60"/>
      <c r="E265" s="61"/>
      <c r="F265" s="27"/>
      <c r="G265" s="27"/>
      <c r="H265" s="27"/>
      <c r="I265" s="27"/>
      <c r="J265" s="27"/>
    </row>
    <row r="266" spans="1:10">
      <c r="A266" s="27"/>
      <c r="B266" s="60"/>
      <c r="C266" s="60"/>
      <c r="E266" s="61"/>
      <c r="F266" s="27"/>
      <c r="G266" s="27"/>
      <c r="H266" s="27"/>
      <c r="I266" s="27"/>
      <c r="J266" s="27"/>
    </row>
    <row r="267" spans="1:10">
      <c r="A267" s="27"/>
      <c r="B267" s="60"/>
      <c r="C267" s="60"/>
      <c r="E267" s="61"/>
      <c r="F267" s="27"/>
      <c r="G267" s="27"/>
      <c r="H267" s="27"/>
      <c r="I267" s="27"/>
      <c r="J267" s="27"/>
    </row>
    <row r="268" spans="1:10">
      <c r="A268" s="27"/>
      <c r="B268" s="60"/>
      <c r="C268" s="60"/>
      <c r="E268" s="61"/>
      <c r="F268" s="27"/>
      <c r="G268" s="27"/>
      <c r="H268" s="27"/>
      <c r="I268" s="27"/>
      <c r="J268" s="27"/>
    </row>
    <row r="269" spans="1:10">
      <c r="A269" s="27"/>
      <c r="B269" s="60"/>
      <c r="C269" s="60"/>
      <c r="E269" s="61"/>
      <c r="F269" s="27"/>
      <c r="G269" s="27"/>
      <c r="H269" s="27"/>
      <c r="I269" s="27"/>
      <c r="J269" s="27"/>
    </row>
    <row r="270" spans="1:10">
      <c r="A270" s="27"/>
      <c r="B270" s="60"/>
      <c r="C270" s="60"/>
      <c r="E270" s="61"/>
      <c r="F270" s="27"/>
      <c r="G270" s="27"/>
      <c r="H270" s="27"/>
      <c r="I270" s="27"/>
      <c r="J270" s="27"/>
    </row>
    <row r="271" spans="1:10">
      <c r="A271" s="27"/>
      <c r="B271" s="60"/>
      <c r="C271" s="60"/>
      <c r="E271" s="61"/>
      <c r="F271" s="27"/>
      <c r="G271" s="27"/>
      <c r="H271" s="27"/>
      <c r="I271" s="27"/>
      <c r="J271" s="27"/>
    </row>
    <row r="272" spans="1:10">
      <c r="A272" s="27"/>
      <c r="B272" s="60"/>
      <c r="C272" s="60"/>
      <c r="E272" s="61"/>
      <c r="F272" s="27"/>
      <c r="G272" s="27"/>
      <c r="H272" s="27"/>
      <c r="I272" s="27"/>
      <c r="J272" s="27"/>
    </row>
    <row r="273" spans="1:10">
      <c r="A273" s="27"/>
      <c r="B273" s="60"/>
      <c r="C273" s="60"/>
      <c r="E273" s="61"/>
      <c r="F273" s="27"/>
      <c r="G273" s="27"/>
      <c r="H273" s="27"/>
      <c r="I273" s="27"/>
      <c r="J273" s="27"/>
    </row>
    <row r="274" spans="1:10">
      <c r="A274" s="27"/>
      <c r="B274" s="60"/>
      <c r="C274" s="60"/>
      <c r="E274" s="61"/>
      <c r="F274" s="27"/>
      <c r="G274" s="27"/>
      <c r="H274" s="27"/>
      <c r="I274" s="27"/>
      <c r="J274" s="27"/>
    </row>
    <row r="275" spans="1:10">
      <c r="A275" s="27"/>
      <c r="B275" s="60"/>
      <c r="C275" s="60"/>
      <c r="E275" s="61"/>
      <c r="F275" s="27"/>
      <c r="G275" s="27"/>
      <c r="H275" s="27"/>
      <c r="I275" s="27"/>
      <c r="J275" s="27"/>
    </row>
    <row r="276" spans="1:10">
      <c r="A276" s="27"/>
      <c r="B276" s="60"/>
      <c r="C276" s="60"/>
      <c r="E276" s="61"/>
      <c r="F276" s="27"/>
      <c r="G276" s="27"/>
      <c r="H276" s="27"/>
      <c r="I276" s="27"/>
      <c r="J276" s="27"/>
    </row>
    <row r="277" spans="1:10">
      <c r="A277" s="27"/>
      <c r="B277" s="60"/>
      <c r="C277" s="60"/>
      <c r="E277" s="61"/>
      <c r="F277" s="27"/>
      <c r="G277" s="27"/>
      <c r="H277" s="27"/>
      <c r="I277" s="27"/>
      <c r="J277" s="27"/>
    </row>
    <row r="278" spans="1:10">
      <c r="A278" s="27"/>
      <c r="B278" s="60"/>
      <c r="C278" s="60"/>
      <c r="E278" s="61"/>
      <c r="F278" s="27"/>
      <c r="G278" s="27"/>
      <c r="H278" s="27"/>
      <c r="I278" s="27"/>
      <c r="J278" s="27"/>
    </row>
    <row r="279" spans="1:10">
      <c r="A279" s="27"/>
      <c r="B279" s="60"/>
      <c r="C279" s="60"/>
      <c r="E279" s="61"/>
      <c r="F279" s="27"/>
      <c r="G279" s="27"/>
      <c r="H279" s="27"/>
      <c r="I279" s="27"/>
      <c r="J279" s="27"/>
    </row>
    <row r="280" spans="1:10">
      <c r="A280" s="27"/>
      <c r="B280" s="60"/>
      <c r="C280" s="60"/>
      <c r="E280" s="61"/>
      <c r="F280" s="27"/>
      <c r="G280" s="27"/>
      <c r="H280" s="27"/>
      <c r="I280" s="27"/>
      <c r="J280" s="27"/>
    </row>
    <row r="281" spans="1:10">
      <c r="A281" s="27"/>
      <c r="B281" s="60"/>
      <c r="C281" s="60"/>
      <c r="E281" s="61"/>
      <c r="F281" s="27"/>
      <c r="G281" s="27"/>
      <c r="H281" s="27"/>
      <c r="I281" s="27"/>
      <c r="J281" s="27"/>
    </row>
    <row r="282" spans="1:10">
      <c r="A282" s="27"/>
      <c r="B282" s="60"/>
      <c r="C282" s="60"/>
      <c r="E282" s="61"/>
      <c r="F282" s="27"/>
      <c r="G282" s="27"/>
      <c r="H282" s="27"/>
      <c r="I282" s="27"/>
      <c r="J282" s="27"/>
    </row>
    <row r="283" spans="1:10">
      <c r="A283" s="27"/>
      <c r="B283" s="60"/>
      <c r="C283" s="60"/>
      <c r="E283" s="61"/>
      <c r="F283" s="27"/>
      <c r="G283" s="27"/>
      <c r="H283" s="27"/>
      <c r="I283" s="27"/>
      <c r="J283" s="27"/>
    </row>
    <row r="284" spans="1:10">
      <c r="A284" s="27"/>
      <c r="B284" s="60"/>
      <c r="C284" s="60"/>
      <c r="E284" s="61"/>
      <c r="F284" s="27"/>
      <c r="G284" s="27"/>
      <c r="H284" s="27"/>
      <c r="I284" s="27"/>
      <c r="J284" s="27"/>
    </row>
    <row r="285" spans="1:10">
      <c r="A285" s="27"/>
      <c r="B285" s="60"/>
      <c r="C285" s="60"/>
      <c r="E285" s="61"/>
      <c r="F285" s="27"/>
      <c r="G285" s="27"/>
      <c r="H285" s="27"/>
      <c r="I285" s="27"/>
      <c r="J285" s="27"/>
    </row>
    <row r="286" spans="1:10">
      <c r="A286" s="27"/>
      <c r="B286" s="60"/>
      <c r="C286" s="60"/>
      <c r="E286" s="61"/>
      <c r="F286" s="27"/>
      <c r="G286" s="27"/>
      <c r="H286" s="27"/>
      <c r="I286" s="27"/>
      <c r="J286" s="27"/>
    </row>
    <row r="287" spans="1:10">
      <c r="A287" s="27"/>
      <c r="B287" s="60"/>
      <c r="C287" s="60"/>
      <c r="E287" s="61"/>
      <c r="F287" s="27"/>
      <c r="G287" s="27"/>
      <c r="H287" s="27"/>
      <c r="I287" s="27"/>
      <c r="J287" s="27"/>
    </row>
    <row r="288" spans="1:10">
      <c r="A288" s="27"/>
      <c r="B288" s="60"/>
      <c r="C288" s="60"/>
      <c r="E288" s="61"/>
      <c r="F288" s="27"/>
      <c r="G288" s="27"/>
      <c r="H288" s="27"/>
      <c r="I288" s="27"/>
      <c r="J288" s="27"/>
    </row>
    <row r="289" spans="1:10">
      <c r="A289" s="27"/>
      <c r="B289" s="60"/>
      <c r="C289" s="60"/>
      <c r="E289" s="61"/>
      <c r="F289" s="27"/>
      <c r="G289" s="27"/>
      <c r="H289" s="27"/>
      <c r="I289" s="27"/>
      <c r="J289" s="27"/>
    </row>
    <row r="290" spans="1:10">
      <c r="A290" s="27"/>
      <c r="B290" s="60"/>
      <c r="C290" s="60"/>
      <c r="E290" s="61"/>
      <c r="F290" s="27"/>
      <c r="G290" s="27"/>
      <c r="H290" s="27"/>
      <c r="I290" s="27"/>
      <c r="J290" s="27"/>
    </row>
    <row r="291" spans="1:10">
      <c r="A291" s="27"/>
      <c r="B291" s="60"/>
      <c r="C291" s="60"/>
      <c r="E291" s="61"/>
      <c r="F291" s="27"/>
      <c r="G291" s="27"/>
      <c r="H291" s="27"/>
      <c r="I291" s="27"/>
      <c r="J291" s="27"/>
    </row>
    <row r="292" spans="1:10">
      <c r="A292" s="27"/>
      <c r="B292" s="60"/>
      <c r="C292" s="60"/>
      <c r="E292" s="61"/>
      <c r="F292" s="27"/>
      <c r="G292" s="27"/>
      <c r="H292" s="27"/>
      <c r="I292" s="27"/>
      <c r="J292" s="27"/>
    </row>
    <row r="293" spans="1:10">
      <c r="A293" s="27"/>
      <c r="B293" s="60"/>
      <c r="C293" s="60"/>
      <c r="E293" s="61"/>
      <c r="F293" s="27"/>
      <c r="G293" s="27"/>
      <c r="H293" s="27"/>
      <c r="I293" s="27"/>
      <c r="J293" s="27"/>
    </row>
    <row r="294" spans="1:10">
      <c r="A294" s="27"/>
      <c r="B294" s="60"/>
      <c r="C294" s="60"/>
      <c r="E294" s="61"/>
      <c r="F294" s="27"/>
      <c r="G294" s="27"/>
      <c r="H294" s="27"/>
      <c r="I294" s="27"/>
      <c r="J294" s="27"/>
    </row>
    <row r="295" spans="1:10">
      <c r="A295" s="27"/>
      <c r="B295" s="60"/>
      <c r="C295" s="60"/>
      <c r="E295" s="61"/>
      <c r="F295" s="27"/>
      <c r="G295" s="27"/>
      <c r="H295" s="27"/>
      <c r="I295" s="27"/>
      <c r="J295" s="27"/>
    </row>
    <row r="296" spans="1:10">
      <c r="A296" s="27"/>
      <c r="B296" s="60"/>
      <c r="C296" s="60"/>
      <c r="E296" s="61"/>
      <c r="F296" s="27"/>
      <c r="G296" s="27"/>
      <c r="H296" s="27"/>
      <c r="I296" s="27"/>
      <c r="J296" s="27"/>
    </row>
    <row r="297" spans="1:10">
      <c r="A297" s="27"/>
      <c r="B297" s="60"/>
      <c r="C297" s="60"/>
      <c r="E297" s="61"/>
      <c r="F297" s="27"/>
      <c r="G297" s="27"/>
      <c r="H297" s="27"/>
      <c r="I297" s="27"/>
      <c r="J297" s="27"/>
    </row>
    <row r="298" spans="1:10">
      <c r="A298" s="27"/>
      <c r="B298" s="60"/>
      <c r="C298" s="60"/>
      <c r="E298" s="61"/>
      <c r="F298" s="27"/>
      <c r="G298" s="27"/>
      <c r="H298" s="27"/>
      <c r="I298" s="27"/>
      <c r="J298" s="27"/>
    </row>
    <row r="299" spans="1:10">
      <c r="A299" s="27"/>
      <c r="B299" s="60"/>
      <c r="C299" s="60"/>
      <c r="E299" s="61"/>
      <c r="F299" s="27"/>
      <c r="G299" s="27"/>
      <c r="H299" s="27"/>
      <c r="I299" s="27"/>
      <c r="J299" s="27"/>
    </row>
    <row r="300" spans="1:10">
      <c r="A300" s="27"/>
      <c r="B300" s="60"/>
      <c r="C300" s="60"/>
      <c r="E300" s="61"/>
      <c r="F300" s="27"/>
      <c r="G300" s="27"/>
      <c r="H300" s="27"/>
      <c r="I300" s="27"/>
      <c r="J300" s="27"/>
    </row>
    <row r="301" spans="1:10">
      <c r="A301" s="27"/>
      <c r="B301" s="60"/>
      <c r="C301" s="60"/>
      <c r="E301" s="61"/>
      <c r="F301" s="27"/>
      <c r="G301" s="27"/>
      <c r="H301" s="27"/>
      <c r="I301" s="27"/>
      <c r="J301" s="27"/>
    </row>
    <row r="302" spans="1:10">
      <c r="A302" s="27"/>
      <c r="B302" s="60"/>
      <c r="C302" s="60"/>
      <c r="E302" s="61"/>
      <c r="F302" s="27"/>
      <c r="G302" s="27"/>
      <c r="H302" s="27"/>
      <c r="I302" s="27"/>
      <c r="J302" s="27"/>
    </row>
    <row r="303" spans="1:10">
      <c r="A303" s="27"/>
      <c r="B303" s="60"/>
      <c r="C303" s="60"/>
      <c r="E303" s="61"/>
      <c r="F303" s="27"/>
      <c r="G303" s="27"/>
      <c r="H303" s="27"/>
      <c r="I303" s="27"/>
      <c r="J303" s="27"/>
    </row>
    <row r="304" spans="1:10">
      <c r="A304" s="27"/>
      <c r="B304" s="60"/>
      <c r="C304" s="60"/>
      <c r="E304" s="61"/>
      <c r="F304" s="27"/>
      <c r="G304" s="27"/>
      <c r="H304" s="27"/>
      <c r="I304" s="27"/>
      <c r="J304" s="27"/>
    </row>
    <row r="305" spans="1:10">
      <c r="A305" s="27"/>
      <c r="B305" s="60"/>
      <c r="C305" s="60"/>
      <c r="E305" s="61"/>
      <c r="F305" s="27"/>
      <c r="G305" s="27"/>
      <c r="H305" s="27"/>
      <c r="I305" s="27"/>
      <c r="J305" s="27"/>
    </row>
    <row r="306" spans="1:10">
      <c r="A306" s="27"/>
      <c r="B306" s="60"/>
      <c r="C306" s="60"/>
      <c r="E306" s="61"/>
      <c r="F306" s="27"/>
      <c r="G306" s="27"/>
      <c r="H306" s="27"/>
      <c r="I306" s="27"/>
      <c r="J306" s="27"/>
    </row>
    <row r="307" spans="1:10">
      <c r="A307" s="27"/>
      <c r="B307" s="60"/>
      <c r="C307" s="60"/>
      <c r="E307" s="61"/>
      <c r="F307" s="27"/>
      <c r="G307" s="27"/>
      <c r="H307" s="27"/>
      <c r="I307" s="27"/>
      <c r="J307" s="27"/>
    </row>
    <row r="308" spans="1:10">
      <c r="A308" s="27"/>
      <c r="B308" s="60"/>
      <c r="C308" s="60"/>
      <c r="E308" s="61"/>
      <c r="F308" s="27"/>
      <c r="G308" s="27"/>
      <c r="H308" s="27"/>
      <c r="I308" s="27"/>
      <c r="J308" s="27"/>
    </row>
    <row r="309" spans="1:10">
      <c r="A309" s="27"/>
      <c r="B309" s="60"/>
      <c r="C309" s="60"/>
      <c r="E309" s="61"/>
      <c r="F309" s="27"/>
      <c r="G309" s="27"/>
      <c r="H309" s="27"/>
      <c r="I309" s="27"/>
      <c r="J309" s="27"/>
    </row>
    <row r="310" spans="1:10">
      <c r="A310" s="27"/>
      <c r="B310" s="60"/>
      <c r="C310" s="60"/>
      <c r="E310" s="61"/>
      <c r="F310" s="27"/>
      <c r="G310" s="27"/>
      <c r="H310" s="27"/>
      <c r="I310" s="27"/>
      <c r="J310" s="27"/>
    </row>
    <row r="311" spans="1:10">
      <c r="A311" s="27"/>
      <c r="B311" s="60"/>
      <c r="C311" s="60"/>
      <c r="E311" s="61"/>
      <c r="F311" s="27"/>
      <c r="G311" s="27"/>
      <c r="H311" s="27"/>
      <c r="I311" s="27"/>
      <c r="J311" s="27"/>
    </row>
    <row r="312" spans="1:10">
      <c r="A312" s="27"/>
      <c r="B312" s="60"/>
      <c r="C312" s="60"/>
      <c r="E312" s="61"/>
      <c r="F312" s="27"/>
      <c r="G312" s="27"/>
      <c r="H312" s="27"/>
      <c r="I312" s="27"/>
      <c r="J312" s="27"/>
    </row>
    <row r="313" spans="1:10">
      <c r="A313" s="27"/>
      <c r="B313" s="60"/>
      <c r="C313" s="60"/>
      <c r="E313" s="61"/>
      <c r="F313" s="27"/>
      <c r="G313" s="27"/>
      <c r="H313" s="27"/>
      <c r="I313" s="27"/>
      <c r="J313" s="27"/>
    </row>
    <row r="314" spans="1:10">
      <c r="A314" s="27"/>
      <c r="B314" s="60"/>
      <c r="C314" s="60"/>
      <c r="E314" s="61"/>
      <c r="F314" s="27"/>
      <c r="G314" s="27"/>
      <c r="H314" s="27"/>
      <c r="I314" s="27"/>
      <c r="J314" s="27"/>
    </row>
    <row r="315" spans="1:10">
      <c r="A315" s="27"/>
      <c r="B315" s="60"/>
      <c r="C315" s="60"/>
      <c r="E315" s="61"/>
      <c r="F315" s="27"/>
      <c r="G315" s="27"/>
      <c r="H315" s="27"/>
      <c r="I315" s="27"/>
      <c r="J315" s="27"/>
    </row>
    <row r="316" spans="1:10">
      <c r="A316" s="27"/>
      <c r="B316" s="60"/>
      <c r="C316" s="60"/>
      <c r="E316" s="61"/>
      <c r="F316" s="27"/>
      <c r="G316" s="27"/>
      <c r="H316" s="27"/>
      <c r="I316" s="27"/>
      <c r="J316" s="27"/>
    </row>
    <row r="317" spans="1:10">
      <c r="A317" s="27"/>
      <c r="B317" s="60"/>
      <c r="C317" s="60"/>
      <c r="E317" s="61"/>
      <c r="F317" s="27"/>
      <c r="G317" s="27"/>
      <c r="H317" s="27"/>
      <c r="I317" s="27"/>
      <c r="J317" s="27"/>
    </row>
    <row r="318" spans="1:10">
      <c r="A318" s="27"/>
      <c r="B318" s="60"/>
      <c r="C318" s="60"/>
      <c r="E318" s="61"/>
      <c r="F318" s="27"/>
      <c r="G318" s="27"/>
      <c r="H318" s="27"/>
      <c r="I318" s="27"/>
      <c r="J318" s="27"/>
    </row>
    <row r="319" spans="1:10">
      <c r="A319" s="27"/>
      <c r="B319" s="60"/>
      <c r="C319" s="60"/>
      <c r="E319" s="61"/>
      <c r="F319" s="27"/>
      <c r="G319" s="27"/>
      <c r="H319" s="27"/>
      <c r="I319" s="27"/>
      <c r="J319" s="27"/>
    </row>
    <row r="320" spans="1:10">
      <c r="A320" s="27"/>
      <c r="B320" s="60"/>
      <c r="C320" s="60"/>
      <c r="E320" s="61"/>
      <c r="F320" s="27"/>
      <c r="G320" s="27"/>
      <c r="H320" s="27"/>
      <c r="I320" s="27"/>
      <c r="J320" s="27"/>
    </row>
    <row r="321" spans="1:10">
      <c r="A321" s="27"/>
      <c r="B321" s="60"/>
      <c r="C321" s="60"/>
      <c r="E321" s="61"/>
      <c r="F321" s="27"/>
      <c r="G321" s="27"/>
      <c r="H321" s="27"/>
      <c r="I321" s="27"/>
      <c r="J321" s="27"/>
    </row>
    <row r="322" spans="1:10">
      <c r="A322" s="27"/>
      <c r="B322" s="60"/>
      <c r="C322" s="60"/>
      <c r="E322" s="61"/>
      <c r="F322" s="27"/>
      <c r="G322" s="27"/>
      <c r="H322" s="27"/>
      <c r="I322" s="27"/>
      <c r="J322" s="27"/>
    </row>
    <row r="323" spans="1:10">
      <c r="A323" s="27"/>
      <c r="B323" s="60"/>
      <c r="C323" s="60"/>
      <c r="E323" s="61"/>
      <c r="F323" s="27"/>
      <c r="G323" s="27"/>
      <c r="H323" s="27"/>
      <c r="I323" s="27"/>
      <c r="J323" s="27"/>
    </row>
    <row r="324" spans="1:10">
      <c r="A324" s="27"/>
      <c r="B324" s="60"/>
      <c r="C324" s="60"/>
      <c r="E324" s="61"/>
      <c r="F324" s="27"/>
      <c r="G324" s="27"/>
      <c r="H324" s="27"/>
      <c r="I324" s="27"/>
      <c r="J324" s="27"/>
    </row>
    <row r="325" spans="1:10">
      <c r="A325" s="27"/>
      <c r="B325" s="60"/>
      <c r="C325" s="60"/>
      <c r="E325" s="61"/>
      <c r="F325" s="27"/>
      <c r="G325" s="27"/>
      <c r="H325" s="27"/>
      <c r="I325" s="27"/>
      <c r="J325" s="27"/>
    </row>
    <row r="326" spans="1:10">
      <c r="A326" s="27"/>
      <c r="B326" s="60"/>
      <c r="C326" s="60"/>
      <c r="E326" s="61"/>
      <c r="F326" s="27"/>
      <c r="G326" s="27"/>
      <c r="H326" s="27"/>
      <c r="I326" s="27"/>
      <c r="J326" s="27"/>
    </row>
    <row r="327" spans="1:10">
      <c r="A327" s="27"/>
      <c r="B327" s="60"/>
      <c r="C327" s="60"/>
      <c r="E327" s="61"/>
      <c r="F327" s="27"/>
      <c r="G327" s="27"/>
      <c r="H327" s="27"/>
      <c r="I327" s="27"/>
      <c r="J327" s="27"/>
    </row>
    <row r="328" spans="1:10">
      <c r="A328" s="27"/>
      <c r="B328" s="60"/>
      <c r="C328" s="60"/>
      <c r="E328" s="61"/>
      <c r="F328" s="27"/>
      <c r="G328" s="27"/>
      <c r="H328" s="27"/>
      <c r="I328" s="27"/>
      <c r="J328" s="27"/>
    </row>
    <row r="329" spans="1:10">
      <c r="A329" s="27"/>
      <c r="B329" s="60"/>
      <c r="C329" s="60"/>
      <c r="E329" s="61"/>
      <c r="F329" s="27"/>
      <c r="G329" s="27"/>
      <c r="H329" s="27"/>
      <c r="I329" s="27"/>
      <c r="J329" s="27"/>
    </row>
    <row r="330" spans="1:10">
      <c r="A330" s="27"/>
      <c r="B330" s="60"/>
      <c r="C330" s="60"/>
      <c r="E330" s="61"/>
      <c r="F330" s="27"/>
      <c r="G330" s="27"/>
      <c r="H330" s="27"/>
      <c r="I330" s="27"/>
      <c r="J330" s="27"/>
    </row>
    <row r="331" spans="1:10">
      <c r="A331" s="27"/>
      <c r="B331" s="60"/>
      <c r="C331" s="60"/>
      <c r="E331" s="61"/>
      <c r="F331" s="27"/>
      <c r="G331" s="27"/>
      <c r="H331" s="27"/>
      <c r="I331" s="27"/>
      <c r="J331" s="27"/>
    </row>
    <row r="332" spans="1:10">
      <c r="A332" s="27"/>
      <c r="B332" s="60"/>
      <c r="C332" s="60"/>
      <c r="E332" s="61"/>
      <c r="F332" s="27"/>
      <c r="G332" s="27"/>
      <c r="H332" s="27"/>
      <c r="I332" s="27"/>
      <c r="J332" s="27"/>
    </row>
    <row r="333" spans="1:10">
      <c r="A333" s="27"/>
      <c r="B333" s="60"/>
      <c r="C333" s="60"/>
      <c r="E333" s="61"/>
      <c r="F333" s="27"/>
      <c r="G333" s="27"/>
      <c r="H333" s="27"/>
      <c r="I333" s="27"/>
      <c r="J333" s="27"/>
    </row>
    <row r="334" spans="1:10">
      <c r="A334" s="27"/>
      <c r="B334" s="60"/>
      <c r="C334" s="60"/>
      <c r="E334" s="61"/>
      <c r="F334" s="27"/>
      <c r="G334" s="27"/>
      <c r="H334" s="27"/>
      <c r="I334" s="27"/>
      <c r="J334" s="27"/>
    </row>
    <row r="335" spans="1:10">
      <c r="A335" s="27"/>
      <c r="B335" s="60"/>
      <c r="C335" s="60"/>
      <c r="E335" s="61"/>
      <c r="F335" s="27"/>
      <c r="G335" s="27"/>
      <c r="H335" s="27"/>
      <c r="I335" s="27"/>
      <c r="J335" s="27"/>
    </row>
    <row r="336" spans="1:10">
      <c r="A336" s="27"/>
      <c r="B336" s="60"/>
      <c r="C336" s="60"/>
      <c r="E336" s="61"/>
      <c r="F336" s="27"/>
      <c r="G336" s="27"/>
      <c r="H336" s="27"/>
      <c r="I336" s="27"/>
      <c r="J336" s="27"/>
    </row>
    <row r="337" spans="1:10">
      <c r="A337" s="27"/>
      <c r="B337" s="60"/>
      <c r="C337" s="60"/>
      <c r="E337" s="61"/>
      <c r="F337" s="27"/>
      <c r="G337" s="27"/>
      <c r="H337" s="27"/>
      <c r="I337" s="27"/>
      <c r="J337" s="27"/>
    </row>
    <row r="338" spans="1:10">
      <c r="A338" s="27"/>
      <c r="B338" s="60"/>
      <c r="C338" s="60"/>
      <c r="E338" s="61"/>
      <c r="F338" s="27"/>
      <c r="G338" s="27"/>
      <c r="H338" s="27"/>
      <c r="I338" s="27"/>
      <c r="J338" s="27"/>
    </row>
    <row r="339" spans="1:10">
      <c r="A339" s="27"/>
      <c r="B339" s="60"/>
      <c r="C339" s="60"/>
      <c r="E339" s="61"/>
      <c r="F339" s="27"/>
      <c r="G339" s="27"/>
      <c r="H339" s="27"/>
      <c r="I339" s="27"/>
      <c r="J339" s="27"/>
    </row>
    <row r="340" spans="1:10">
      <c r="A340" s="27"/>
      <c r="B340" s="60"/>
      <c r="C340" s="60"/>
      <c r="E340" s="61"/>
      <c r="F340" s="27"/>
      <c r="G340" s="27"/>
      <c r="H340" s="27"/>
      <c r="I340" s="27"/>
      <c r="J340" s="27"/>
    </row>
    <row r="341" spans="1:10">
      <c r="A341" s="27"/>
      <c r="B341" s="60"/>
      <c r="C341" s="60"/>
      <c r="E341" s="61"/>
      <c r="F341" s="27"/>
      <c r="G341" s="27"/>
      <c r="H341" s="27"/>
      <c r="I341" s="27"/>
      <c r="J341" s="27"/>
    </row>
    <row r="342" spans="1:10">
      <c r="A342" s="27"/>
      <c r="B342" s="60"/>
      <c r="C342" s="60"/>
      <c r="E342" s="61"/>
      <c r="F342" s="27"/>
      <c r="G342" s="27"/>
      <c r="H342" s="27"/>
      <c r="I342" s="27"/>
      <c r="J342" s="27"/>
    </row>
    <row r="343" spans="1:10">
      <c r="A343" s="27"/>
      <c r="B343" s="60"/>
      <c r="C343" s="60"/>
      <c r="E343" s="61"/>
      <c r="F343" s="27"/>
      <c r="G343" s="27"/>
      <c r="H343" s="27"/>
      <c r="I343" s="27"/>
      <c r="J343" s="27"/>
    </row>
    <row r="344" spans="1:10">
      <c r="A344" s="27"/>
      <c r="B344" s="60"/>
      <c r="C344" s="60"/>
      <c r="E344" s="61"/>
      <c r="F344" s="27"/>
      <c r="G344" s="27"/>
      <c r="H344" s="27"/>
      <c r="I344" s="27"/>
      <c r="J344" s="27"/>
    </row>
    <row r="345" spans="1:10">
      <c r="A345" s="27"/>
      <c r="B345" s="60"/>
      <c r="C345" s="60"/>
      <c r="E345" s="61"/>
      <c r="F345" s="27"/>
      <c r="G345" s="27"/>
      <c r="H345" s="27"/>
      <c r="I345" s="27"/>
      <c r="J345" s="27"/>
    </row>
    <row r="346" spans="1:10">
      <c r="A346" s="27"/>
      <c r="B346" s="60"/>
      <c r="C346" s="60"/>
      <c r="E346" s="61"/>
      <c r="F346" s="27"/>
      <c r="G346" s="27"/>
      <c r="H346" s="27"/>
      <c r="I346" s="27"/>
      <c r="J346" s="27"/>
    </row>
    <row r="347" spans="1:10">
      <c r="A347" s="27"/>
      <c r="B347" s="60"/>
      <c r="C347" s="60"/>
      <c r="E347" s="61"/>
      <c r="F347" s="27"/>
      <c r="G347" s="27"/>
      <c r="H347" s="27"/>
      <c r="I347" s="27"/>
      <c r="J347" s="27"/>
    </row>
    <row r="348" spans="1:10">
      <c r="A348" s="27"/>
      <c r="B348" s="60"/>
      <c r="C348" s="60"/>
      <c r="E348" s="61"/>
      <c r="F348" s="27"/>
      <c r="G348" s="27"/>
      <c r="H348" s="27"/>
      <c r="I348" s="27"/>
      <c r="J348" s="27"/>
    </row>
    <row r="349" spans="1:10">
      <c r="A349" s="27"/>
      <c r="B349" s="60"/>
      <c r="C349" s="60"/>
      <c r="E349" s="61"/>
      <c r="F349" s="27"/>
      <c r="G349" s="27"/>
      <c r="H349" s="27"/>
      <c r="I349" s="27"/>
      <c r="J349" s="27"/>
    </row>
    <row r="350" spans="1:10">
      <c r="A350" s="27"/>
      <c r="B350" s="60"/>
      <c r="C350" s="60"/>
      <c r="E350" s="61"/>
      <c r="F350" s="27"/>
      <c r="G350" s="27"/>
      <c r="H350" s="27"/>
      <c r="I350" s="27"/>
      <c r="J350" s="27"/>
    </row>
    <row r="351" spans="1:10">
      <c r="A351" s="27"/>
      <c r="B351" s="60"/>
      <c r="C351" s="60"/>
      <c r="E351" s="61"/>
      <c r="F351" s="27"/>
      <c r="G351" s="27"/>
      <c r="H351" s="27"/>
      <c r="I351" s="27"/>
      <c r="J351" s="27"/>
    </row>
    <row r="352" spans="1:10">
      <c r="A352" s="27"/>
      <c r="B352" s="60"/>
      <c r="C352" s="60"/>
      <c r="E352" s="61"/>
      <c r="F352" s="27"/>
      <c r="G352" s="27"/>
      <c r="H352" s="27"/>
      <c r="I352" s="27"/>
      <c r="J352" s="27"/>
    </row>
    <row r="353" spans="1:10">
      <c r="A353" s="27"/>
      <c r="B353" s="60"/>
      <c r="C353" s="60"/>
      <c r="E353" s="61"/>
      <c r="F353" s="27"/>
      <c r="G353" s="27"/>
      <c r="H353" s="27"/>
      <c r="I353" s="27"/>
      <c r="J353" s="27"/>
    </row>
    <row r="354" spans="1:10">
      <c r="A354" s="27"/>
      <c r="B354" s="60"/>
      <c r="C354" s="60"/>
      <c r="E354" s="61"/>
      <c r="F354" s="27"/>
      <c r="G354" s="27"/>
      <c r="H354" s="27"/>
      <c r="I354" s="27"/>
      <c r="J354" s="27"/>
    </row>
    <row r="355" spans="1:10">
      <c r="A355" s="27"/>
      <c r="B355" s="60"/>
      <c r="C355" s="60"/>
      <c r="E355" s="61"/>
      <c r="F355" s="27"/>
      <c r="G355" s="27"/>
      <c r="H355" s="27"/>
      <c r="I355" s="27"/>
      <c r="J355" s="27"/>
    </row>
    <row r="356" spans="1:10">
      <c r="A356" s="27"/>
      <c r="B356" s="60"/>
      <c r="C356" s="60"/>
      <c r="E356" s="61"/>
      <c r="F356" s="27"/>
      <c r="G356" s="27"/>
      <c r="H356" s="27"/>
      <c r="I356" s="27"/>
      <c r="J356" s="27"/>
    </row>
    <row r="357" spans="1:10">
      <c r="A357" s="27"/>
      <c r="B357" s="60"/>
      <c r="C357" s="60"/>
      <c r="E357" s="61"/>
      <c r="F357" s="27"/>
      <c r="G357" s="27"/>
      <c r="H357" s="27"/>
      <c r="I357" s="27"/>
      <c r="J357" s="27"/>
    </row>
    <row r="358" spans="1:10">
      <c r="A358" s="27"/>
      <c r="B358" s="60"/>
      <c r="C358" s="60"/>
      <c r="E358" s="61"/>
      <c r="F358" s="27"/>
      <c r="G358" s="27"/>
      <c r="H358" s="27"/>
      <c r="I358" s="27"/>
      <c r="J358" s="27"/>
    </row>
    <row r="359" spans="1:10">
      <c r="A359" s="27"/>
      <c r="B359" s="60"/>
      <c r="C359" s="60"/>
      <c r="E359" s="61"/>
      <c r="F359" s="27"/>
      <c r="G359" s="27"/>
      <c r="H359" s="27"/>
      <c r="I359" s="27"/>
      <c r="J359" s="27"/>
    </row>
    <row r="360" spans="1:10">
      <c r="A360" s="27"/>
      <c r="B360" s="60"/>
      <c r="C360" s="60"/>
      <c r="E360" s="61"/>
      <c r="F360" s="27"/>
      <c r="G360" s="27"/>
      <c r="H360" s="27"/>
      <c r="I360" s="27"/>
      <c r="J360" s="27"/>
    </row>
    <row r="361" spans="1:10">
      <c r="A361" s="27"/>
      <c r="B361" s="60"/>
      <c r="C361" s="60"/>
      <c r="E361" s="61"/>
      <c r="F361" s="27"/>
      <c r="G361" s="27"/>
      <c r="H361" s="27"/>
      <c r="I361" s="27"/>
      <c r="J361" s="27"/>
    </row>
    <row r="362" spans="1:10">
      <c r="A362" s="27"/>
      <c r="B362" s="60"/>
      <c r="C362" s="60"/>
      <c r="E362" s="61"/>
      <c r="F362" s="27"/>
      <c r="G362" s="27"/>
      <c r="H362" s="27"/>
      <c r="I362" s="27"/>
      <c r="J362" s="27"/>
    </row>
    <row r="363" spans="1:10">
      <c r="A363" s="27"/>
      <c r="B363" s="60"/>
      <c r="C363" s="60"/>
      <c r="E363" s="61"/>
      <c r="F363" s="27"/>
      <c r="G363" s="27"/>
      <c r="H363" s="27"/>
      <c r="I363" s="27"/>
      <c r="J363" s="27"/>
    </row>
    <row r="364" spans="1:10">
      <c r="A364" s="27"/>
      <c r="B364" s="60"/>
      <c r="C364" s="60"/>
      <c r="E364" s="61"/>
      <c r="F364" s="27"/>
      <c r="G364" s="27"/>
      <c r="H364" s="27"/>
      <c r="I364" s="27"/>
      <c r="J364" s="27"/>
    </row>
    <row r="365" spans="1:10">
      <c r="A365" s="27"/>
      <c r="B365" s="60"/>
      <c r="C365" s="60"/>
      <c r="E365" s="61"/>
      <c r="F365" s="27"/>
      <c r="G365" s="27"/>
      <c r="H365" s="27"/>
      <c r="I365" s="27"/>
      <c r="J365" s="27"/>
    </row>
    <row r="366" spans="1:10">
      <c r="A366" s="27"/>
      <c r="B366" s="60"/>
      <c r="C366" s="60"/>
      <c r="E366" s="61"/>
      <c r="F366" s="27"/>
      <c r="G366" s="27"/>
      <c r="H366" s="27"/>
      <c r="I366" s="27"/>
      <c r="J366" s="27"/>
    </row>
    <row r="367" spans="1:10">
      <c r="A367" s="27"/>
      <c r="B367" s="60"/>
      <c r="C367" s="60"/>
      <c r="E367" s="61"/>
      <c r="F367" s="27"/>
      <c r="G367" s="27"/>
      <c r="H367" s="27"/>
      <c r="I367" s="27"/>
      <c r="J367" s="27"/>
    </row>
    <row r="368" spans="1:10">
      <c r="A368" s="27"/>
      <c r="B368" s="60"/>
      <c r="C368" s="60"/>
      <c r="E368" s="61"/>
      <c r="F368" s="27"/>
      <c r="G368" s="27"/>
      <c r="H368" s="27"/>
      <c r="I368" s="27"/>
      <c r="J368" s="27"/>
    </row>
    <row r="369" spans="1:10">
      <c r="A369" s="27"/>
      <c r="B369" s="60"/>
      <c r="C369" s="60"/>
      <c r="E369" s="61"/>
      <c r="F369" s="27"/>
      <c r="G369" s="27"/>
      <c r="H369" s="27"/>
      <c r="I369" s="27"/>
      <c r="J369" s="27"/>
    </row>
    <row r="370" spans="1:10">
      <c r="A370" s="27"/>
      <c r="B370" s="60"/>
      <c r="C370" s="60"/>
      <c r="E370" s="61"/>
      <c r="F370" s="27"/>
      <c r="G370" s="27"/>
      <c r="H370" s="27"/>
      <c r="I370" s="27"/>
      <c r="J370" s="27"/>
    </row>
    <row r="371" spans="1:10">
      <c r="A371" s="27"/>
      <c r="B371" s="60"/>
      <c r="C371" s="60"/>
      <c r="E371" s="61"/>
      <c r="F371" s="27"/>
      <c r="G371" s="27"/>
      <c r="H371" s="27"/>
      <c r="I371" s="27"/>
      <c r="J371" s="27"/>
    </row>
    <row r="372" spans="1:10">
      <c r="A372" s="27"/>
      <c r="B372" s="60"/>
      <c r="C372" s="60"/>
      <c r="E372" s="61"/>
      <c r="F372" s="27"/>
      <c r="G372" s="27"/>
      <c r="H372" s="27"/>
      <c r="I372" s="27"/>
      <c r="J372" s="27"/>
    </row>
    <row r="373" spans="1:10">
      <c r="A373" s="27"/>
      <c r="B373" s="60"/>
      <c r="C373" s="60"/>
      <c r="E373" s="61"/>
      <c r="F373" s="27"/>
      <c r="G373" s="27"/>
      <c r="H373" s="27"/>
      <c r="I373" s="27"/>
      <c r="J373" s="27"/>
    </row>
    <row r="374" spans="1:10">
      <c r="A374" s="27"/>
      <c r="B374" s="60"/>
      <c r="C374" s="60"/>
      <c r="E374" s="61"/>
      <c r="F374" s="27"/>
      <c r="G374" s="27"/>
      <c r="H374" s="27"/>
      <c r="I374" s="27"/>
      <c r="J374" s="27"/>
    </row>
    <row r="375" spans="1:10">
      <c r="A375" s="27"/>
      <c r="B375" s="60"/>
      <c r="C375" s="60"/>
      <c r="E375" s="61"/>
      <c r="F375" s="27"/>
      <c r="G375" s="27"/>
      <c r="H375" s="27"/>
      <c r="I375" s="27"/>
      <c r="J375" s="27"/>
    </row>
    <row r="376" spans="1:10">
      <c r="A376" s="27"/>
      <c r="B376" s="60"/>
      <c r="C376" s="60"/>
      <c r="E376" s="61"/>
      <c r="F376" s="27"/>
      <c r="G376" s="27"/>
      <c r="H376" s="27"/>
      <c r="I376" s="27"/>
      <c r="J376" s="27"/>
    </row>
    <row r="377" spans="1:10">
      <c r="A377" s="27"/>
      <c r="B377" s="60"/>
      <c r="C377" s="60"/>
      <c r="E377" s="61"/>
      <c r="F377" s="27"/>
      <c r="G377" s="27"/>
      <c r="H377" s="27"/>
      <c r="I377" s="27"/>
      <c r="J377" s="27"/>
    </row>
    <row r="378" spans="1:10">
      <c r="A378" s="27"/>
      <c r="B378" s="60"/>
      <c r="C378" s="60"/>
      <c r="E378" s="61"/>
      <c r="F378" s="27"/>
      <c r="G378" s="27"/>
      <c r="H378" s="27"/>
      <c r="I378" s="27"/>
      <c r="J378" s="27"/>
    </row>
    <row r="379" spans="1:10">
      <c r="A379" s="27"/>
      <c r="B379" s="60"/>
      <c r="C379" s="60"/>
      <c r="E379" s="61"/>
      <c r="F379" s="27"/>
      <c r="G379" s="27"/>
      <c r="H379" s="27"/>
      <c r="I379" s="27"/>
      <c r="J379" s="27"/>
    </row>
    <row r="380" spans="1:10">
      <c r="A380" s="27"/>
      <c r="B380" s="60"/>
      <c r="C380" s="60"/>
      <c r="E380" s="61"/>
      <c r="F380" s="27"/>
      <c r="G380" s="27"/>
      <c r="H380" s="27"/>
      <c r="I380" s="27"/>
      <c r="J380" s="27"/>
    </row>
    <row r="381" spans="1:10">
      <c r="A381" s="27"/>
      <c r="B381" s="60"/>
      <c r="C381" s="60"/>
      <c r="E381" s="61"/>
      <c r="F381" s="27"/>
      <c r="G381" s="27"/>
      <c r="H381" s="27"/>
      <c r="I381" s="27"/>
      <c r="J381" s="27"/>
    </row>
    <row r="382" spans="1:10">
      <c r="A382" s="27"/>
      <c r="B382" s="60"/>
      <c r="C382" s="60"/>
      <c r="E382" s="61"/>
      <c r="F382" s="27"/>
      <c r="G382" s="27"/>
      <c r="H382" s="27"/>
      <c r="I382" s="27"/>
      <c r="J382" s="27"/>
    </row>
    <row r="383" spans="1:10">
      <c r="A383" s="27"/>
      <c r="B383" s="60"/>
      <c r="C383" s="60"/>
      <c r="E383" s="61"/>
      <c r="F383" s="27"/>
      <c r="G383" s="27"/>
      <c r="H383" s="27"/>
      <c r="I383" s="27"/>
      <c r="J383" s="27"/>
    </row>
    <row r="384" spans="1:10">
      <c r="A384" s="27"/>
      <c r="B384" s="60"/>
      <c r="C384" s="60"/>
      <c r="E384" s="61"/>
      <c r="F384" s="27"/>
      <c r="G384" s="27"/>
      <c r="H384" s="27"/>
      <c r="I384" s="27"/>
      <c r="J384" s="27"/>
    </row>
    <row r="385" spans="1:10">
      <c r="A385" s="27"/>
      <c r="B385" s="60"/>
      <c r="C385" s="60"/>
      <c r="E385" s="61"/>
      <c r="F385" s="27"/>
      <c r="G385" s="27"/>
      <c r="H385" s="27"/>
      <c r="I385" s="27"/>
      <c r="J385" s="27"/>
    </row>
    <row r="386" spans="1:10">
      <c r="A386" s="27"/>
      <c r="B386" s="60"/>
      <c r="C386" s="60"/>
      <c r="E386" s="61"/>
      <c r="F386" s="27"/>
      <c r="G386" s="27"/>
      <c r="H386" s="27"/>
      <c r="I386" s="27"/>
      <c r="J386" s="27"/>
    </row>
    <row r="387" spans="1:10">
      <c r="A387" s="27"/>
      <c r="B387" s="60"/>
      <c r="C387" s="60"/>
      <c r="E387" s="61"/>
      <c r="F387" s="27"/>
      <c r="G387" s="27"/>
      <c r="H387" s="27"/>
      <c r="I387" s="27"/>
      <c r="J387" s="27"/>
    </row>
    <row r="388" spans="1:10">
      <c r="A388" s="27"/>
      <c r="B388" s="60"/>
      <c r="C388" s="60"/>
      <c r="E388" s="61"/>
      <c r="F388" s="27"/>
      <c r="G388" s="27"/>
      <c r="H388" s="27"/>
      <c r="I388" s="27"/>
      <c r="J388" s="27"/>
    </row>
    <row r="389" spans="1:10">
      <c r="A389" s="27"/>
      <c r="B389" s="60"/>
      <c r="C389" s="60"/>
      <c r="E389" s="61"/>
      <c r="F389" s="27"/>
      <c r="G389" s="27"/>
      <c r="H389" s="27"/>
      <c r="I389" s="27"/>
      <c r="J389" s="27"/>
    </row>
    <row r="390" spans="1:10">
      <c r="A390" s="27"/>
      <c r="B390" s="60"/>
      <c r="C390" s="60"/>
      <c r="E390" s="61"/>
      <c r="F390" s="27"/>
      <c r="G390" s="27"/>
      <c r="H390" s="27"/>
      <c r="I390" s="27"/>
      <c r="J390" s="27"/>
    </row>
    <row r="391" spans="1:10">
      <c r="A391" s="27"/>
      <c r="B391" s="60"/>
      <c r="C391" s="60"/>
      <c r="E391" s="61"/>
      <c r="F391" s="27"/>
      <c r="G391" s="27"/>
      <c r="H391" s="27"/>
      <c r="I391" s="27"/>
      <c r="J391" s="27"/>
    </row>
    <row r="392" spans="1:10">
      <c r="A392" s="27"/>
      <c r="B392" s="60"/>
      <c r="C392" s="60"/>
      <c r="E392" s="61"/>
      <c r="F392" s="27"/>
      <c r="G392" s="27"/>
      <c r="H392" s="27"/>
      <c r="I392" s="27"/>
      <c r="J392" s="27"/>
    </row>
    <row r="393" spans="1:10">
      <c r="A393" s="27"/>
      <c r="B393" s="60"/>
      <c r="C393" s="60"/>
      <c r="E393" s="61"/>
      <c r="F393" s="27"/>
      <c r="G393" s="27"/>
      <c r="H393" s="27"/>
      <c r="I393" s="27"/>
      <c r="J393" s="27"/>
    </row>
    <row r="394" spans="1:10">
      <c r="A394" s="27"/>
      <c r="B394" s="60"/>
      <c r="C394" s="60"/>
      <c r="E394" s="61"/>
      <c r="F394" s="27"/>
      <c r="G394" s="27"/>
      <c r="H394" s="27"/>
      <c r="I394" s="27"/>
      <c r="J394" s="27"/>
    </row>
    <row r="395" spans="1:10">
      <c r="A395" s="27"/>
      <c r="B395" s="60"/>
      <c r="C395" s="60"/>
      <c r="E395" s="61"/>
      <c r="F395" s="27"/>
      <c r="G395" s="27"/>
      <c r="H395" s="27"/>
      <c r="I395" s="27"/>
      <c r="J395" s="27"/>
    </row>
    <row r="396" spans="1:10">
      <c r="A396" s="27"/>
      <c r="B396" s="60"/>
      <c r="C396" s="60"/>
      <c r="E396" s="61"/>
      <c r="F396" s="27"/>
      <c r="G396" s="27"/>
      <c r="H396" s="27"/>
      <c r="I396" s="27"/>
      <c r="J396" s="27"/>
    </row>
    <row r="397" spans="1:10">
      <c r="A397" s="27"/>
      <c r="B397" s="60"/>
      <c r="C397" s="60"/>
      <c r="E397" s="61"/>
      <c r="F397" s="27"/>
      <c r="G397" s="27"/>
      <c r="H397" s="27"/>
      <c r="I397" s="27"/>
      <c r="J397" s="27"/>
    </row>
    <row r="398" spans="1:10">
      <c r="A398" s="27"/>
      <c r="B398" s="60"/>
      <c r="C398" s="60"/>
      <c r="E398" s="61"/>
      <c r="F398" s="27"/>
      <c r="G398" s="27"/>
      <c r="H398" s="27"/>
      <c r="I398" s="27"/>
      <c r="J398" s="27"/>
    </row>
    <row r="399" spans="1:10">
      <c r="A399" s="27"/>
      <c r="B399" s="60"/>
      <c r="C399" s="60"/>
      <c r="E399" s="61"/>
      <c r="F399" s="27"/>
      <c r="G399" s="27"/>
      <c r="H399" s="27"/>
      <c r="I399" s="27"/>
      <c r="J399" s="27"/>
    </row>
    <row r="400" spans="1:10">
      <c r="A400" s="27"/>
      <c r="B400" s="60"/>
      <c r="C400" s="60"/>
      <c r="E400" s="61"/>
      <c r="F400" s="27"/>
      <c r="G400" s="27"/>
      <c r="H400" s="27"/>
      <c r="I400" s="27"/>
      <c r="J400" s="27"/>
    </row>
    <row r="401" spans="1:10">
      <c r="A401" s="27"/>
      <c r="B401" s="60"/>
      <c r="C401" s="60"/>
      <c r="E401" s="61"/>
      <c r="F401" s="27"/>
      <c r="G401" s="27"/>
      <c r="H401" s="27"/>
      <c r="I401" s="27"/>
      <c r="J401" s="27"/>
    </row>
    <row r="402" spans="1:10">
      <c r="A402" s="27"/>
      <c r="B402" s="60"/>
      <c r="C402" s="60"/>
      <c r="E402" s="61"/>
      <c r="F402" s="27"/>
      <c r="G402" s="27"/>
      <c r="H402" s="27"/>
      <c r="I402" s="27"/>
      <c r="J402" s="27"/>
    </row>
    <row r="403" spans="1:10">
      <c r="A403" s="27"/>
      <c r="B403" s="60"/>
      <c r="C403" s="60"/>
      <c r="E403" s="61"/>
      <c r="F403" s="27"/>
      <c r="G403" s="27"/>
      <c r="H403" s="27"/>
      <c r="I403" s="27"/>
      <c r="J403" s="27"/>
    </row>
    <row r="404" spans="1:10">
      <c r="A404" s="27"/>
      <c r="B404" s="60"/>
      <c r="C404" s="60"/>
      <c r="E404" s="61"/>
      <c r="F404" s="27"/>
      <c r="G404" s="27"/>
      <c r="H404" s="27"/>
      <c r="I404" s="27"/>
      <c r="J404" s="27"/>
    </row>
    <row r="405" spans="1:10">
      <c r="A405" s="27"/>
      <c r="B405" s="60"/>
      <c r="C405" s="60"/>
      <c r="E405" s="61"/>
      <c r="F405" s="27"/>
      <c r="G405" s="27"/>
      <c r="H405" s="27"/>
      <c r="I405" s="27"/>
      <c r="J405" s="27"/>
    </row>
    <row r="406" spans="1:10">
      <c r="A406" s="27"/>
      <c r="B406" s="60"/>
      <c r="C406" s="60"/>
      <c r="E406" s="61"/>
      <c r="F406" s="27"/>
      <c r="G406" s="27"/>
      <c r="H406" s="27"/>
      <c r="I406" s="27"/>
      <c r="J406" s="27"/>
    </row>
    <row r="407" spans="1:10">
      <c r="A407" s="27"/>
      <c r="B407" s="60"/>
      <c r="C407" s="60"/>
      <c r="E407" s="61"/>
      <c r="F407" s="27"/>
      <c r="G407" s="27"/>
      <c r="H407" s="27"/>
      <c r="I407" s="27"/>
      <c r="J407" s="27"/>
    </row>
    <row r="408" spans="1:10">
      <c r="A408" s="27"/>
      <c r="B408" s="60"/>
      <c r="C408" s="60"/>
      <c r="E408" s="61"/>
      <c r="F408" s="27"/>
      <c r="G408" s="27"/>
      <c r="H408" s="27"/>
      <c r="I408" s="27"/>
      <c r="J408" s="27"/>
    </row>
    <row r="409" spans="1:10">
      <c r="A409" s="27"/>
      <c r="B409" s="60"/>
      <c r="C409" s="60"/>
      <c r="E409" s="61"/>
      <c r="F409" s="27"/>
      <c r="G409" s="27"/>
      <c r="H409" s="27"/>
      <c r="I409" s="27"/>
      <c r="J409" s="27"/>
    </row>
    <row r="410" spans="1:10">
      <c r="A410" s="27"/>
      <c r="B410" s="60"/>
      <c r="C410" s="60"/>
      <c r="E410" s="61"/>
      <c r="F410" s="27"/>
      <c r="G410" s="27"/>
      <c r="H410" s="27"/>
      <c r="I410" s="27"/>
      <c r="J410" s="27"/>
    </row>
    <row r="411" spans="1:10">
      <c r="A411" s="27"/>
      <c r="B411" s="60"/>
      <c r="C411" s="60"/>
      <c r="E411" s="61"/>
      <c r="F411" s="27"/>
      <c r="G411" s="27"/>
      <c r="H411" s="27"/>
      <c r="I411" s="27"/>
      <c r="J411" s="27"/>
    </row>
  </sheetData>
  <mergeCells count="6">
    <mergeCell ref="A1:E1"/>
    <mergeCell ref="A2:D2"/>
    <mergeCell ref="C3:D3"/>
    <mergeCell ref="A3:A4"/>
    <mergeCell ref="B3:B4"/>
    <mergeCell ref="E3:E4"/>
  </mergeCells>
  <printOptions horizontalCentered="1"/>
  <pageMargins left="0.393055555555556" right="0.393055555555556" top="0.55" bottom="0.629166666666667" header="0.511805555555556" footer="0.313888888888889"/>
  <pageSetup paperSize="9" firstPageNumber="23" orientation="landscape" useFirstPageNumber="1" horizontalDpi="600"/>
  <headerFooter alignWithMargins="0" scaleWithDoc="0"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9"/>
  <sheetViews>
    <sheetView workbookViewId="0">
      <selection activeCell="H6" sqref="H6"/>
    </sheetView>
  </sheetViews>
  <sheetFormatPr defaultColWidth="9" defaultRowHeight="14.25" outlineLevelCol="4"/>
  <cols>
    <col min="1" max="1" width="6.5" style="3" customWidth="1"/>
    <col min="2" max="2" width="46" style="3" customWidth="1"/>
    <col min="3" max="3" width="29.25" style="4" customWidth="1"/>
    <col min="4" max="4" width="17.5" style="5" customWidth="1"/>
    <col min="5" max="5" width="25.75" style="3" customWidth="1"/>
    <col min="6" max="16384" width="9" style="3"/>
  </cols>
  <sheetData>
    <row r="1" s="1" customFormat="1" ht="30" customHeight="1" spans="1:5">
      <c r="A1" s="6" t="s">
        <v>17</v>
      </c>
      <c r="B1" s="6"/>
      <c r="C1" s="6"/>
      <c r="D1" s="6"/>
      <c r="E1" s="6"/>
    </row>
    <row r="2" s="1" customFormat="1" ht="21" customHeight="1" spans="1:5">
      <c r="A2" s="7"/>
      <c r="B2" s="8"/>
      <c r="C2" s="9"/>
      <c r="E2" s="10" t="s">
        <v>19</v>
      </c>
    </row>
    <row r="3" s="2" customFormat="1" ht="32" customHeight="1" spans="1:5">
      <c r="A3" s="11" t="s">
        <v>442</v>
      </c>
      <c r="B3" s="11" t="s">
        <v>443</v>
      </c>
      <c r="C3" s="11" t="s">
        <v>444</v>
      </c>
      <c r="D3" s="12" t="s">
        <v>445</v>
      </c>
      <c r="E3" s="12" t="s">
        <v>130</v>
      </c>
    </row>
    <row r="4" s="1" customFormat="1" ht="31" customHeight="1" spans="1:5">
      <c r="A4" s="13">
        <v>1</v>
      </c>
      <c r="B4" s="14" t="s">
        <v>446</v>
      </c>
      <c r="C4" s="14" t="s">
        <v>447</v>
      </c>
      <c r="D4" s="15">
        <v>14000</v>
      </c>
      <c r="E4" s="16"/>
    </row>
    <row r="5" s="1" customFormat="1" ht="31" customHeight="1" spans="1:5">
      <c r="A5" s="13">
        <v>2</v>
      </c>
      <c r="B5" s="17" t="s">
        <v>448</v>
      </c>
      <c r="C5" s="18" t="s">
        <v>449</v>
      </c>
      <c r="D5" s="15">
        <v>9777</v>
      </c>
      <c r="E5" s="17" t="s">
        <v>450</v>
      </c>
    </row>
    <row r="6" s="3" customFormat="1" ht="30" customHeight="1" spans="1:5">
      <c r="A6" s="19" t="s">
        <v>451</v>
      </c>
      <c r="B6" s="20"/>
      <c r="C6" s="20"/>
      <c r="D6" s="21">
        <f>SUM(D4:D5)</f>
        <v>23777</v>
      </c>
      <c r="E6" s="22"/>
    </row>
    <row r="7" s="1" customFormat="1" spans="1:5">
      <c r="B7" s="23"/>
      <c r="C7" s="24"/>
      <c r="D7" s="25"/>
    </row>
    <row r="8" s="1" customFormat="1" spans="1:5">
      <c r="B8" s="23"/>
      <c r="C8" s="24"/>
      <c r="D8" s="25"/>
    </row>
    <row r="9" s="1" customFormat="1" spans="1:5">
      <c r="B9" s="23"/>
      <c r="C9" s="24"/>
      <c r="D9" s="25"/>
    </row>
    <row r="10" s="1" customFormat="1" spans="1:5">
      <c r="B10" s="23"/>
      <c r="C10" s="24"/>
      <c r="D10" s="25"/>
    </row>
    <row r="11" s="1" customFormat="1" spans="1:5">
      <c r="B11" s="23"/>
      <c r="C11" s="24"/>
      <c r="D11" s="25"/>
    </row>
    <row r="12" s="1" customFormat="1" spans="1:5">
      <c r="B12" s="23"/>
      <c r="C12" s="24"/>
      <c r="D12" s="25"/>
    </row>
    <row r="13" s="1" customFormat="1" spans="1:5">
      <c r="B13" s="23"/>
      <c r="C13" s="24"/>
      <c r="D13" s="25"/>
    </row>
    <row r="14" s="1" customFormat="1" spans="1:5">
      <c r="B14" s="23"/>
      <c r="C14" s="24"/>
      <c r="D14" s="25"/>
    </row>
    <row r="15" s="1" customFormat="1" spans="1:5">
      <c r="B15" s="23"/>
      <c r="C15" s="24"/>
      <c r="D15" s="25"/>
    </row>
    <row r="16" s="1" customFormat="1" spans="1:5">
      <c r="B16" s="23"/>
      <c r="C16" s="24"/>
      <c r="D16" s="25"/>
    </row>
    <row r="17" s="1" customFormat="1" spans="2:4">
      <c r="B17" s="23"/>
      <c r="C17" s="24"/>
      <c r="D17" s="25"/>
    </row>
    <row r="18" s="1" customFormat="1" spans="2:4">
      <c r="B18" s="23"/>
      <c r="C18" s="24"/>
      <c r="D18" s="25"/>
    </row>
    <row r="19" s="1" customFormat="1" spans="2:4">
      <c r="B19" s="23"/>
      <c r="C19" s="24"/>
      <c r="D19" s="25"/>
    </row>
    <row r="20" s="1" customFormat="1" spans="2:4">
      <c r="B20" s="23"/>
      <c r="C20" s="24"/>
      <c r="D20" s="25"/>
    </row>
    <row r="21" s="1" customFormat="1" spans="2:4">
      <c r="B21" s="23"/>
      <c r="C21" s="24"/>
      <c r="D21" s="25"/>
    </row>
    <row r="22" s="1" customFormat="1" spans="2:4">
      <c r="B22" s="23"/>
      <c r="C22" s="24"/>
      <c r="D22" s="25"/>
    </row>
    <row r="23" s="1" customFormat="1" spans="2:4">
      <c r="B23" s="23"/>
      <c r="C23" s="24"/>
      <c r="D23" s="25"/>
    </row>
    <row r="24" s="1" customFormat="1" spans="2:4">
      <c r="B24" s="23"/>
      <c r="C24" s="24"/>
      <c r="D24" s="25"/>
    </row>
    <row r="25" s="1" customFormat="1" spans="2:4">
      <c r="B25" s="23"/>
      <c r="C25" s="24"/>
      <c r="D25" s="25"/>
    </row>
    <row r="26" s="1" customFormat="1" spans="2:4">
      <c r="B26" s="23"/>
      <c r="C26" s="24"/>
      <c r="D26" s="25"/>
    </row>
    <row r="27" s="1" customFormat="1" spans="2:4">
      <c r="B27" s="23"/>
      <c r="C27" s="24"/>
      <c r="D27" s="25"/>
    </row>
    <row r="28" s="1" customFormat="1" spans="2:4">
      <c r="B28" s="23"/>
      <c r="C28" s="24"/>
      <c r="D28" s="25"/>
    </row>
    <row r="29" s="1" customFormat="1" spans="2:4">
      <c r="B29" s="23"/>
      <c r="C29" s="24"/>
      <c r="D29" s="25"/>
    </row>
    <row r="30" s="1" customFormat="1" spans="2:4">
      <c r="B30" s="23"/>
      <c r="C30" s="24"/>
      <c r="D30" s="25"/>
    </row>
    <row r="31" s="1" customFormat="1" spans="2:4">
      <c r="B31" s="23"/>
      <c r="C31" s="24"/>
      <c r="D31" s="25"/>
    </row>
    <row r="32" s="1" customFormat="1" spans="2:4">
      <c r="B32" s="23"/>
      <c r="C32" s="24"/>
      <c r="D32" s="25"/>
    </row>
    <row r="33" s="1" customFormat="1" spans="2:4">
      <c r="B33" s="23"/>
      <c r="C33" s="24"/>
      <c r="D33" s="25"/>
    </row>
    <row r="34" s="1" customFormat="1" spans="2:4">
      <c r="B34" s="23"/>
      <c r="C34" s="24"/>
      <c r="D34" s="25"/>
    </row>
    <row r="35" s="1" customFormat="1" spans="2:4">
      <c r="B35" s="23"/>
      <c r="C35" s="24"/>
      <c r="D35" s="25"/>
    </row>
    <row r="36" s="1" customFormat="1" spans="2:4">
      <c r="B36" s="23"/>
      <c r="C36" s="24"/>
      <c r="D36" s="25"/>
    </row>
    <row r="37" s="1" customFormat="1" spans="2:4">
      <c r="B37" s="23"/>
      <c r="C37" s="24"/>
      <c r="D37" s="25"/>
    </row>
    <row r="38" s="1" customFormat="1" spans="2:4">
      <c r="B38" s="23"/>
      <c r="C38" s="24"/>
      <c r="D38" s="25"/>
    </row>
    <row r="39" s="1" customFormat="1" spans="2:4">
      <c r="B39" s="23"/>
      <c r="C39" s="24"/>
      <c r="D39" s="25"/>
    </row>
    <row r="40" s="1" customFormat="1" spans="2:4">
      <c r="B40" s="23"/>
      <c r="C40" s="24"/>
      <c r="D40" s="25"/>
    </row>
    <row r="41" s="1" customFormat="1" spans="2:4">
      <c r="B41" s="23"/>
      <c r="C41" s="24"/>
      <c r="D41" s="25"/>
    </row>
    <row r="42" s="1" customFormat="1" spans="2:4">
      <c r="B42" s="23"/>
      <c r="C42" s="24"/>
      <c r="D42" s="25"/>
    </row>
    <row r="43" s="1" customFormat="1" spans="2:4">
      <c r="B43" s="23"/>
      <c r="C43" s="24"/>
      <c r="D43" s="25"/>
    </row>
    <row r="44" s="1" customFormat="1" spans="2:4">
      <c r="B44" s="23"/>
      <c r="C44" s="24"/>
      <c r="D44" s="25"/>
    </row>
    <row r="45" s="1" customFormat="1" spans="2:4">
      <c r="B45" s="23"/>
      <c r="C45" s="24"/>
      <c r="D45" s="25"/>
    </row>
    <row r="46" s="1" customFormat="1" spans="2:4">
      <c r="B46" s="23"/>
      <c r="C46" s="24"/>
      <c r="D46" s="25"/>
    </row>
    <row r="47" s="1" customFormat="1" spans="2:4">
      <c r="B47" s="23"/>
      <c r="C47" s="24"/>
      <c r="D47" s="25"/>
    </row>
    <row r="48" s="1" customFormat="1" spans="2:4">
      <c r="B48" s="23"/>
      <c r="C48" s="24"/>
      <c r="D48" s="25"/>
    </row>
    <row r="49" s="1" customFormat="1" spans="2:4">
      <c r="B49" s="23"/>
      <c r="C49" s="24"/>
      <c r="D49" s="25"/>
    </row>
    <row r="50" s="1" customFormat="1" spans="2:4">
      <c r="B50" s="23"/>
      <c r="C50" s="24"/>
      <c r="D50" s="25"/>
    </row>
    <row r="51" s="1" customFormat="1" spans="2:4">
      <c r="B51" s="23"/>
      <c r="C51" s="24"/>
      <c r="D51" s="25"/>
    </row>
    <row r="52" s="1" customFormat="1" spans="2:4">
      <c r="B52" s="23"/>
      <c r="C52" s="24"/>
      <c r="D52" s="25"/>
    </row>
    <row r="53" s="1" customFormat="1" spans="2:4">
      <c r="B53" s="23"/>
      <c r="C53" s="24"/>
      <c r="D53" s="25"/>
    </row>
    <row r="54" s="1" customFormat="1" spans="2:4">
      <c r="B54" s="23"/>
      <c r="C54" s="24"/>
      <c r="D54" s="25"/>
    </row>
    <row r="55" s="1" customFormat="1" spans="2:4">
      <c r="B55" s="23"/>
      <c r="C55" s="24"/>
      <c r="D55" s="25"/>
    </row>
    <row r="56" s="1" customFormat="1" spans="2:4">
      <c r="B56" s="23"/>
      <c r="C56" s="24"/>
      <c r="D56" s="25"/>
    </row>
    <row r="57" s="1" customFormat="1" spans="2:4">
      <c r="B57" s="23"/>
      <c r="C57" s="24"/>
      <c r="D57" s="25"/>
    </row>
    <row r="58" s="1" customFormat="1" spans="2:4">
      <c r="B58" s="23"/>
      <c r="C58" s="24"/>
      <c r="D58" s="25"/>
    </row>
    <row r="59" s="1" customFormat="1" spans="2:4">
      <c r="B59" s="23"/>
      <c r="C59" s="24"/>
      <c r="D59" s="25"/>
    </row>
    <row r="60" s="1" customFormat="1" spans="2:4">
      <c r="B60" s="23"/>
      <c r="C60" s="24"/>
      <c r="D60" s="25"/>
    </row>
    <row r="61" s="1" customFormat="1" spans="2:4">
      <c r="B61" s="23"/>
      <c r="C61" s="24"/>
      <c r="D61" s="25"/>
    </row>
    <row r="62" s="1" customFormat="1" spans="2:4">
      <c r="B62" s="23"/>
      <c r="C62" s="24"/>
      <c r="D62" s="25"/>
    </row>
    <row r="63" s="1" customFormat="1" spans="2:4">
      <c r="B63" s="23"/>
      <c r="C63" s="24"/>
      <c r="D63" s="25"/>
    </row>
    <row r="64" s="1" customFormat="1" spans="2:4">
      <c r="B64" s="23"/>
      <c r="C64" s="24"/>
      <c r="D64" s="25"/>
    </row>
    <row r="65" s="1" customFormat="1" spans="2:4">
      <c r="B65" s="23"/>
      <c r="C65" s="24"/>
      <c r="D65" s="25"/>
    </row>
    <row r="66" s="1" customFormat="1" spans="2:4">
      <c r="B66" s="23"/>
      <c r="C66" s="24"/>
      <c r="D66" s="25"/>
    </row>
    <row r="67" s="1" customFormat="1" spans="2:4">
      <c r="B67" s="23"/>
      <c r="C67" s="24"/>
      <c r="D67" s="25"/>
    </row>
    <row r="68" s="1" customFormat="1" spans="2:4">
      <c r="B68" s="23"/>
      <c r="C68" s="24"/>
      <c r="D68" s="25"/>
    </row>
    <row r="69" s="1" customFormat="1" spans="2:4">
      <c r="B69" s="23"/>
      <c r="C69" s="24"/>
      <c r="D69" s="25"/>
    </row>
    <row r="70" s="1" customFormat="1" spans="2:4">
      <c r="B70" s="23"/>
      <c r="C70" s="24"/>
      <c r="D70" s="25"/>
    </row>
    <row r="71" s="1" customFormat="1" spans="2:4">
      <c r="B71" s="23"/>
      <c r="C71" s="24"/>
      <c r="D71" s="25"/>
    </row>
    <row r="72" s="1" customFormat="1" spans="2:4">
      <c r="B72" s="23"/>
      <c r="C72" s="24"/>
      <c r="D72" s="25"/>
    </row>
    <row r="73" s="1" customFormat="1" spans="2:4">
      <c r="B73" s="23"/>
      <c r="C73" s="24"/>
      <c r="D73" s="25"/>
    </row>
    <row r="74" s="1" customFormat="1" spans="2:4">
      <c r="B74" s="23"/>
      <c r="C74" s="24"/>
      <c r="D74" s="25"/>
    </row>
    <row r="75" s="1" customFormat="1" spans="2:4">
      <c r="B75" s="23"/>
      <c r="C75" s="24"/>
      <c r="D75" s="25"/>
    </row>
    <row r="76" s="1" customFormat="1" spans="2:4">
      <c r="B76" s="23"/>
      <c r="C76" s="24"/>
      <c r="D76" s="25"/>
    </row>
    <row r="77" s="1" customFormat="1" spans="2:4">
      <c r="B77" s="23"/>
      <c r="C77" s="24"/>
      <c r="D77" s="25"/>
    </row>
    <row r="78" s="1" customFormat="1" spans="2:4">
      <c r="B78" s="23"/>
      <c r="C78" s="24"/>
      <c r="D78" s="25"/>
    </row>
    <row r="79" s="1" customFormat="1" spans="2:4">
      <c r="B79" s="23"/>
      <c r="C79" s="24"/>
      <c r="D79" s="25"/>
    </row>
    <row r="80" s="1" customFormat="1" spans="2:4">
      <c r="B80" s="23"/>
      <c r="C80" s="24"/>
      <c r="D80" s="25"/>
    </row>
    <row r="81" s="1" customFormat="1" spans="2:4">
      <c r="B81" s="23"/>
      <c r="C81" s="24"/>
      <c r="D81" s="25"/>
    </row>
    <row r="82" s="1" customFormat="1" spans="2:4">
      <c r="B82" s="23"/>
      <c r="C82" s="24"/>
      <c r="D82" s="25"/>
    </row>
    <row r="83" s="1" customFormat="1" spans="2:4">
      <c r="B83" s="23"/>
      <c r="C83" s="24"/>
      <c r="D83" s="25"/>
    </row>
    <row r="84" s="1" customFormat="1" spans="2:4">
      <c r="B84" s="23"/>
      <c r="C84" s="24"/>
      <c r="D84" s="25"/>
    </row>
    <row r="85" s="1" customFormat="1" spans="2:4">
      <c r="B85" s="23"/>
      <c r="C85" s="24"/>
      <c r="D85" s="25"/>
    </row>
    <row r="86" s="1" customFormat="1" spans="2:4">
      <c r="B86" s="23"/>
      <c r="C86" s="24"/>
      <c r="D86" s="25"/>
    </row>
    <row r="87" s="1" customFormat="1" spans="2:4">
      <c r="B87" s="23"/>
      <c r="C87" s="24"/>
      <c r="D87" s="25"/>
    </row>
    <row r="88" s="1" customFormat="1" spans="2:4">
      <c r="B88" s="23"/>
      <c r="C88" s="24"/>
      <c r="D88" s="25"/>
    </row>
    <row r="89" s="1" customFormat="1" spans="2:4">
      <c r="B89" s="23"/>
      <c r="C89" s="24"/>
      <c r="D89" s="25"/>
    </row>
    <row r="90" s="1" customFormat="1" spans="2:4">
      <c r="B90" s="23"/>
      <c r="C90" s="24"/>
      <c r="D90" s="25"/>
    </row>
    <row r="91" s="1" customFormat="1" spans="2:4">
      <c r="B91" s="23"/>
      <c r="C91" s="24"/>
      <c r="D91" s="25"/>
    </row>
    <row r="92" s="1" customFormat="1" spans="2:4">
      <c r="B92" s="23"/>
      <c r="C92" s="24"/>
      <c r="D92" s="25"/>
    </row>
    <row r="93" s="1" customFormat="1" spans="2:4">
      <c r="B93" s="23"/>
      <c r="C93" s="24"/>
      <c r="D93" s="25"/>
    </row>
    <row r="94" s="1" customFormat="1" spans="2:4">
      <c r="B94" s="23"/>
      <c r="C94" s="24"/>
      <c r="D94" s="25"/>
    </row>
    <row r="95" s="1" customFormat="1" spans="2:4">
      <c r="B95" s="23"/>
      <c r="C95" s="24"/>
      <c r="D95" s="25"/>
    </row>
    <row r="96" s="1" customFormat="1" spans="2:4">
      <c r="B96" s="23"/>
      <c r="C96" s="24"/>
      <c r="D96" s="25"/>
    </row>
    <row r="97" s="1" customFormat="1" spans="2:4">
      <c r="B97" s="23"/>
      <c r="C97" s="24"/>
      <c r="D97" s="25"/>
    </row>
    <row r="98" s="1" customFormat="1" spans="2:4">
      <c r="B98" s="23"/>
      <c r="C98" s="24"/>
      <c r="D98" s="25"/>
    </row>
    <row r="99" s="1" customFormat="1" spans="2:4">
      <c r="B99" s="23"/>
      <c r="C99" s="24"/>
      <c r="D99" s="25"/>
    </row>
    <row r="100" s="1" customFormat="1" spans="2:4">
      <c r="B100" s="23"/>
      <c r="C100" s="24"/>
      <c r="D100" s="25"/>
    </row>
    <row r="101" s="1" customFormat="1" spans="2:4">
      <c r="B101" s="23"/>
      <c r="C101" s="24"/>
      <c r="D101" s="25"/>
    </row>
    <row r="102" s="1" customFormat="1" spans="2:4">
      <c r="B102" s="23"/>
      <c r="C102" s="24"/>
      <c r="D102" s="25"/>
    </row>
    <row r="103" s="1" customFormat="1" spans="2:4">
      <c r="B103" s="23"/>
      <c r="C103" s="24"/>
      <c r="D103" s="25"/>
    </row>
    <row r="104" s="1" customFormat="1" spans="2:4">
      <c r="B104" s="23"/>
      <c r="C104" s="24"/>
      <c r="D104" s="25"/>
    </row>
    <row r="105" s="1" customFormat="1" spans="2:4">
      <c r="B105" s="23"/>
      <c r="C105" s="24"/>
      <c r="D105" s="25"/>
    </row>
    <row r="106" s="1" customFormat="1" spans="2:4">
      <c r="B106" s="23"/>
      <c r="C106" s="24"/>
      <c r="D106" s="25"/>
    </row>
    <row r="107" s="1" customFormat="1" spans="2:4">
      <c r="B107" s="23"/>
      <c r="C107" s="24"/>
      <c r="D107" s="25"/>
    </row>
    <row r="108" s="1" customFormat="1" spans="2:4">
      <c r="B108" s="23"/>
      <c r="C108" s="24"/>
      <c r="D108" s="25"/>
    </row>
    <row r="109" s="1" customFormat="1" spans="2:4">
      <c r="B109" s="23"/>
      <c r="C109" s="24"/>
      <c r="D109" s="25"/>
    </row>
    <row r="110" s="1" customFormat="1" spans="2:4">
      <c r="B110" s="23"/>
      <c r="C110" s="24"/>
      <c r="D110" s="25"/>
    </row>
    <row r="111" s="1" customFormat="1" spans="2:4">
      <c r="B111" s="23"/>
      <c r="C111" s="24"/>
      <c r="D111" s="25"/>
    </row>
    <row r="112" s="1" customFormat="1" spans="2:4">
      <c r="B112" s="23"/>
      <c r="C112" s="24"/>
      <c r="D112" s="25"/>
    </row>
    <row r="113" s="1" customFormat="1" spans="2:4">
      <c r="B113" s="23"/>
      <c r="C113" s="24"/>
      <c r="D113" s="25"/>
    </row>
    <row r="114" s="1" customFormat="1" spans="2:4">
      <c r="B114" s="23"/>
      <c r="C114" s="24"/>
      <c r="D114" s="25"/>
    </row>
    <row r="115" s="1" customFormat="1" spans="2:4">
      <c r="B115" s="23"/>
      <c r="C115" s="24"/>
      <c r="D115" s="25"/>
    </row>
    <row r="116" s="1" customFormat="1" spans="2:4">
      <c r="B116" s="23"/>
      <c r="C116" s="24"/>
      <c r="D116" s="25"/>
    </row>
    <row r="117" s="1" customFormat="1" spans="2:4">
      <c r="B117" s="23"/>
      <c r="C117" s="24"/>
      <c r="D117" s="25"/>
    </row>
    <row r="118" s="1" customFormat="1" spans="2:4">
      <c r="B118" s="23"/>
      <c r="C118" s="24"/>
      <c r="D118" s="25"/>
    </row>
    <row r="119" s="1" customFormat="1" spans="2:4">
      <c r="B119" s="23"/>
      <c r="C119" s="24"/>
      <c r="D119" s="25"/>
    </row>
    <row r="120" s="1" customFormat="1" spans="2:4">
      <c r="B120" s="23"/>
      <c r="C120" s="24"/>
      <c r="D120" s="25"/>
    </row>
    <row r="121" s="1" customFormat="1" spans="2:4">
      <c r="B121" s="23"/>
      <c r="C121" s="24"/>
      <c r="D121" s="25"/>
    </row>
    <row r="122" s="1" customFormat="1" spans="2:4">
      <c r="B122" s="23"/>
      <c r="C122" s="24"/>
      <c r="D122" s="25"/>
    </row>
    <row r="123" s="1" customFormat="1" spans="2:4">
      <c r="B123" s="23"/>
      <c r="C123" s="24"/>
      <c r="D123" s="25"/>
    </row>
    <row r="124" s="1" customFormat="1" spans="2:4">
      <c r="B124" s="23"/>
      <c r="C124" s="24"/>
      <c r="D124" s="25"/>
    </row>
    <row r="125" s="1" customFormat="1" spans="2:4">
      <c r="B125" s="23"/>
      <c r="C125" s="24"/>
      <c r="D125" s="25"/>
    </row>
    <row r="126" s="1" customFormat="1" spans="2:4">
      <c r="B126" s="23"/>
      <c r="C126" s="24"/>
      <c r="D126" s="25"/>
    </row>
    <row r="127" s="1" customFormat="1" spans="2:4">
      <c r="B127" s="23"/>
      <c r="C127" s="24"/>
      <c r="D127" s="25"/>
    </row>
    <row r="128" s="1" customFormat="1" spans="2:4">
      <c r="B128" s="23"/>
      <c r="C128" s="24"/>
      <c r="D128" s="25"/>
    </row>
    <row r="129" s="1" customFormat="1" spans="2:4">
      <c r="B129" s="23"/>
      <c r="C129" s="24"/>
      <c r="D129" s="25"/>
    </row>
    <row r="130" s="1" customFormat="1" spans="2:4">
      <c r="B130" s="23"/>
      <c r="C130" s="24"/>
      <c r="D130" s="25"/>
    </row>
    <row r="131" s="1" customFormat="1" spans="2:4">
      <c r="B131" s="23"/>
      <c r="C131" s="24"/>
      <c r="D131" s="25"/>
    </row>
    <row r="132" s="1" customFormat="1" spans="2:4">
      <c r="B132" s="23"/>
      <c r="C132" s="24"/>
      <c r="D132" s="25"/>
    </row>
    <row r="133" s="1" customFormat="1" spans="2:4">
      <c r="B133" s="23"/>
      <c r="C133" s="24"/>
      <c r="D133" s="25"/>
    </row>
    <row r="134" s="1" customFormat="1" spans="2:4">
      <c r="B134" s="23"/>
      <c r="C134" s="24"/>
      <c r="D134" s="25"/>
    </row>
    <row r="135" s="1" customFormat="1" spans="2:4">
      <c r="B135" s="23"/>
      <c r="C135" s="24"/>
      <c r="D135" s="25"/>
    </row>
    <row r="136" s="1" customFormat="1" spans="2:4">
      <c r="B136" s="23"/>
      <c r="C136" s="24"/>
      <c r="D136" s="25"/>
    </row>
    <row r="137" s="1" customFormat="1" spans="2:4">
      <c r="B137" s="23"/>
      <c r="C137" s="24"/>
      <c r="D137" s="25"/>
    </row>
    <row r="138" s="1" customFormat="1" spans="2:4">
      <c r="B138" s="23"/>
      <c r="C138" s="24"/>
      <c r="D138" s="25"/>
    </row>
    <row r="139" s="1" customFormat="1" spans="2:4">
      <c r="B139" s="23"/>
      <c r="C139" s="24"/>
      <c r="D139" s="25"/>
    </row>
    <row r="140" s="1" customFormat="1" spans="2:4">
      <c r="B140" s="23"/>
      <c r="C140" s="24"/>
      <c r="D140" s="25"/>
    </row>
    <row r="141" s="1" customFormat="1" spans="2:4">
      <c r="B141" s="23"/>
      <c r="C141" s="24"/>
      <c r="D141" s="25"/>
    </row>
    <row r="142" s="1" customFormat="1" spans="2:4">
      <c r="B142" s="23"/>
      <c r="C142" s="24"/>
      <c r="D142" s="25"/>
    </row>
    <row r="143" s="1" customFormat="1" spans="2:4">
      <c r="B143" s="23"/>
      <c r="C143" s="24"/>
      <c r="D143" s="25"/>
    </row>
    <row r="144" s="1" customFormat="1" spans="2:4">
      <c r="B144" s="23"/>
      <c r="C144" s="24"/>
      <c r="D144" s="25"/>
    </row>
    <row r="145" s="1" customFormat="1" spans="2:4">
      <c r="B145" s="23"/>
      <c r="C145" s="24"/>
      <c r="D145" s="25"/>
    </row>
    <row r="146" s="1" customFormat="1" spans="2:4">
      <c r="B146" s="23"/>
      <c r="C146" s="24"/>
      <c r="D146" s="25"/>
    </row>
    <row r="147" s="1" customFormat="1" spans="2:4">
      <c r="B147" s="23"/>
      <c r="C147" s="24"/>
      <c r="D147" s="25"/>
    </row>
    <row r="148" s="1" customFormat="1" spans="2:4">
      <c r="B148" s="23"/>
      <c r="C148" s="24"/>
      <c r="D148" s="25"/>
    </row>
    <row r="149" s="1" customFormat="1" spans="2:4">
      <c r="B149" s="23"/>
      <c r="C149" s="24"/>
      <c r="D149" s="25"/>
    </row>
    <row r="150" s="1" customFormat="1" spans="2:4">
      <c r="B150" s="23"/>
      <c r="C150" s="24"/>
      <c r="D150" s="25"/>
    </row>
    <row r="151" s="1" customFormat="1" spans="2:4">
      <c r="B151" s="23"/>
      <c r="C151" s="24"/>
      <c r="D151" s="25"/>
    </row>
    <row r="152" s="1" customFormat="1" spans="2:4">
      <c r="B152" s="23"/>
      <c r="C152" s="24"/>
      <c r="D152" s="25"/>
    </row>
    <row r="153" s="1" customFormat="1" spans="2:4">
      <c r="B153" s="23"/>
      <c r="C153" s="24"/>
      <c r="D153" s="25"/>
    </row>
    <row r="154" s="1" customFormat="1" spans="2:4">
      <c r="B154" s="23"/>
      <c r="C154" s="24"/>
      <c r="D154" s="25"/>
    </row>
    <row r="155" s="1" customFormat="1" spans="2:4">
      <c r="B155" s="23"/>
      <c r="C155" s="24"/>
      <c r="D155" s="25"/>
    </row>
    <row r="156" s="1" customFormat="1" spans="2:4">
      <c r="B156" s="23"/>
      <c r="C156" s="24"/>
      <c r="D156" s="25"/>
    </row>
    <row r="157" s="1" customFormat="1" spans="2:4">
      <c r="B157" s="23"/>
      <c r="C157" s="24"/>
      <c r="D157" s="25"/>
    </row>
    <row r="158" s="1" customFormat="1" spans="2:4">
      <c r="B158" s="23"/>
      <c r="C158" s="24"/>
      <c r="D158" s="25"/>
    </row>
    <row r="159" s="1" customFormat="1" spans="2:4">
      <c r="B159" s="23"/>
      <c r="C159" s="24"/>
      <c r="D159" s="25"/>
    </row>
    <row r="160" s="1" customFormat="1" spans="2:4">
      <c r="B160" s="23"/>
      <c r="C160" s="24"/>
      <c r="D160" s="25"/>
    </row>
    <row r="161" s="1" customFormat="1" spans="2:4">
      <c r="B161" s="23"/>
      <c r="C161" s="24"/>
      <c r="D161" s="25"/>
    </row>
    <row r="162" s="1" customFormat="1" spans="2:4">
      <c r="B162" s="23"/>
      <c r="C162" s="24"/>
      <c r="D162" s="25"/>
    </row>
    <row r="163" s="1" customFormat="1" spans="2:4">
      <c r="B163" s="23"/>
      <c r="C163" s="24"/>
      <c r="D163" s="25"/>
    </row>
    <row r="164" s="1" customFormat="1" spans="2:4">
      <c r="B164" s="23"/>
      <c r="C164" s="24"/>
      <c r="D164" s="25"/>
    </row>
    <row r="165" s="1" customFormat="1" spans="2:4">
      <c r="B165" s="23"/>
      <c r="C165" s="24"/>
      <c r="D165" s="25"/>
    </row>
    <row r="166" s="1" customFormat="1" spans="2:4">
      <c r="B166" s="23"/>
      <c r="C166" s="24"/>
      <c r="D166" s="25"/>
    </row>
    <row r="167" s="1" customFormat="1" spans="2:4">
      <c r="B167" s="23"/>
      <c r="C167" s="24"/>
      <c r="D167" s="25"/>
    </row>
    <row r="168" s="1" customFormat="1" spans="2:4">
      <c r="B168" s="23"/>
      <c r="C168" s="24"/>
      <c r="D168" s="25"/>
    </row>
    <row r="169" s="1" customFormat="1" spans="2:4">
      <c r="B169" s="23"/>
      <c r="C169" s="24"/>
      <c r="D169" s="25"/>
    </row>
    <row r="170" s="1" customFormat="1" spans="2:4">
      <c r="B170" s="23"/>
      <c r="C170" s="24"/>
      <c r="D170" s="25"/>
    </row>
    <row r="171" s="1" customFormat="1" spans="2:4">
      <c r="B171" s="23"/>
      <c r="C171" s="24"/>
      <c r="D171" s="25"/>
    </row>
    <row r="172" s="1" customFormat="1" spans="2:4">
      <c r="B172" s="23"/>
      <c r="C172" s="24"/>
      <c r="D172" s="25"/>
    </row>
    <row r="173" s="1" customFormat="1" spans="2:4">
      <c r="B173" s="23"/>
      <c r="C173" s="24"/>
      <c r="D173" s="25"/>
    </row>
    <row r="174" s="1" customFormat="1" spans="2:4">
      <c r="B174" s="23"/>
      <c r="C174" s="24"/>
      <c r="D174" s="25"/>
    </row>
    <row r="175" s="1" customFormat="1" spans="2:4">
      <c r="B175" s="23"/>
      <c r="C175" s="24"/>
      <c r="D175" s="25"/>
    </row>
    <row r="176" s="1" customFormat="1" spans="2:4">
      <c r="B176" s="23"/>
      <c r="C176" s="24"/>
      <c r="D176" s="25"/>
    </row>
    <row r="177" s="1" customFormat="1" spans="2:4">
      <c r="B177" s="23"/>
      <c r="C177" s="24"/>
      <c r="D177" s="25"/>
    </row>
    <row r="178" s="1" customFormat="1" spans="2:4">
      <c r="B178" s="23"/>
      <c r="C178" s="24"/>
      <c r="D178" s="25"/>
    </row>
    <row r="179" s="1" customFormat="1" spans="2:4">
      <c r="B179" s="23"/>
      <c r="C179" s="24"/>
      <c r="D179" s="25"/>
    </row>
    <row r="180" s="1" customFormat="1" spans="2:4">
      <c r="B180" s="23"/>
      <c r="C180" s="24"/>
      <c r="D180" s="25"/>
    </row>
    <row r="181" s="1" customFormat="1" spans="2:4">
      <c r="B181" s="23"/>
      <c r="C181" s="24"/>
      <c r="D181" s="25"/>
    </row>
    <row r="182" s="1" customFormat="1" spans="2:4">
      <c r="B182" s="23"/>
      <c r="C182" s="24"/>
      <c r="D182" s="25"/>
    </row>
    <row r="183" s="1" customFormat="1" spans="2:4">
      <c r="B183" s="23"/>
      <c r="C183" s="24"/>
      <c r="D183" s="25"/>
    </row>
    <row r="184" s="1" customFormat="1" spans="2:4">
      <c r="B184" s="23"/>
      <c r="C184" s="24"/>
      <c r="D184" s="25"/>
    </row>
    <row r="185" s="1" customFormat="1" spans="2:4">
      <c r="B185" s="23"/>
      <c r="C185" s="24"/>
      <c r="D185" s="25"/>
    </row>
    <row r="186" s="1" customFormat="1" spans="2:4">
      <c r="B186" s="23"/>
      <c r="C186" s="24"/>
      <c r="D186" s="25"/>
    </row>
    <row r="187" s="1" customFormat="1" spans="2:4">
      <c r="B187" s="23"/>
      <c r="C187" s="24"/>
      <c r="D187" s="25"/>
    </row>
    <row r="188" s="1" customFormat="1" spans="2:4">
      <c r="B188" s="23"/>
      <c r="C188" s="24"/>
      <c r="D188" s="25"/>
    </row>
    <row r="189" s="1" customFormat="1" spans="2:4">
      <c r="B189" s="23"/>
      <c r="C189" s="24"/>
      <c r="D189" s="25"/>
    </row>
    <row r="190" s="1" customFormat="1" spans="2:4">
      <c r="B190" s="23"/>
      <c r="C190" s="24"/>
      <c r="D190" s="25"/>
    </row>
    <row r="191" s="1" customFormat="1" spans="2:4">
      <c r="B191" s="23"/>
      <c r="C191" s="24"/>
      <c r="D191" s="25"/>
    </row>
    <row r="192" s="1" customFormat="1" spans="2:4">
      <c r="B192" s="23"/>
      <c r="C192" s="24"/>
      <c r="D192" s="25"/>
    </row>
    <row r="193" s="1" customFormat="1" spans="2:4">
      <c r="B193" s="23"/>
      <c r="C193" s="24"/>
      <c r="D193" s="25"/>
    </row>
    <row r="194" s="1" customFormat="1" spans="2:4">
      <c r="B194" s="23"/>
      <c r="C194" s="24"/>
      <c r="D194" s="25"/>
    </row>
    <row r="195" s="1" customFormat="1" spans="2:4">
      <c r="B195" s="23"/>
      <c r="C195" s="24"/>
      <c r="D195" s="25"/>
    </row>
    <row r="196" s="1" customFormat="1" spans="2:4">
      <c r="B196" s="23"/>
      <c r="C196" s="24"/>
      <c r="D196" s="25"/>
    </row>
    <row r="197" s="1" customFormat="1" spans="2:4">
      <c r="B197" s="23"/>
      <c r="C197" s="24"/>
      <c r="D197" s="25"/>
    </row>
    <row r="198" s="1" customFormat="1" spans="2:4">
      <c r="B198" s="23"/>
      <c r="C198" s="24"/>
      <c r="D198" s="25"/>
    </row>
    <row r="199" s="1" customFormat="1" spans="2:4">
      <c r="B199" s="23"/>
      <c r="C199" s="24"/>
      <c r="D199" s="25"/>
    </row>
    <row r="200" s="1" customFormat="1" spans="2:4">
      <c r="B200" s="23"/>
      <c r="C200" s="24"/>
      <c r="D200" s="25"/>
    </row>
    <row r="201" s="1" customFormat="1" spans="2:4">
      <c r="B201" s="23"/>
      <c r="C201" s="24"/>
      <c r="D201" s="25"/>
    </row>
    <row r="202" s="1" customFormat="1" spans="2:4">
      <c r="B202" s="23"/>
      <c r="C202" s="24"/>
      <c r="D202" s="25"/>
    </row>
    <row r="203" s="1" customFormat="1" spans="2:4">
      <c r="B203" s="23"/>
      <c r="C203" s="24"/>
      <c r="D203" s="25"/>
    </row>
    <row r="204" s="1" customFormat="1" spans="2:4">
      <c r="B204" s="23"/>
      <c r="C204" s="24"/>
      <c r="D204" s="25"/>
    </row>
    <row r="205" s="1" customFormat="1" spans="2:4">
      <c r="B205" s="23"/>
      <c r="C205" s="24"/>
      <c r="D205" s="25"/>
    </row>
    <row r="206" s="1" customFormat="1" spans="2:4">
      <c r="B206" s="23"/>
      <c r="C206" s="24"/>
      <c r="D206" s="25"/>
    </row>
    <row r="207" s="1" customFormat="1" spans="2:4">
      <c r="B207" s="23"/>
      <c r="C207" s="24"/>
      <c r="D207" s="25"/>
    </row>
    <row r="208" s="1" customFormat="1" spans="2:4">
      <c r="B208" s="23"/>
      <c r="C208" s="24"/>
      <c r="D208" s="25"/>
    </row>
    <row r="209" s="1" customFormat="1" spans="2:4">
      <c r="B209" s="23"/>
      <c r="C209" s="24"/>
      <c r="D209" s="25"/>
    </row>
    <row r="210" s="1" customFormat="1" spans="2:4">
      <c r="B210" s="23"/>
      <c r="C210" s="24"/>
      <c r="D210" s="25"/>
    </row>
    <row r="211" s="1" customFormat="1" spans="2:4">
      <c r="B211" s="23"/>
      <c r="C211" s="24"/>
      <c r="D211" s="25"/>
    </row>
    <row r="212" s="1" customFormat="1" spans="2:4">
      <c r="B212" s="23"/>
      <c r="C212" s="24"/>
      <c r="D212" s="25"/>
    </row>
    <row r="213" s="1" customFormat="1" spans="2:4">
      <c r="B213" s="23"/>
      <c r="C213" s="24"/>
      <c r="D213" s="25"/>
    </row>
    <row r="214" s="1" customFormat="1" spans="2:4">
      <c r="B214" s="23"/>
      <c r="C214" s="24"/>
      <c r="D214" s="25"/>
    </row>
    <row r="215" s="1" customFormat="1" spans="2:4">
      <c r="B215" s="23"/>
      <c r="C215" s="24"/>
      <c r="D215" s="25"/>
    </row>
    <row r="216" s="1" customFormat="1" spans="2:4">
      <c r="B216" s="23"/>
      <c r="C216" s="24"/>
      <c r="D216" s="25"/>
    </row>
    <row r="217" s="1" customFormat="1" spans="2:4">
      <c r="B217" s="23"/>
      <c r="C217" s="24"/>
      <c r="D217" s="25"/>
    </row>
    <row r="218" s="1" customFormat="1" spans="2:4">
      <c r="B218" s="23"/>
      <c r="C218" s="24"/>
      <c r="D218" s="25"/>
    </row>
    <row r="219" s="1" customFormat="1" spans="2:4">
      <c r="B219" s="23"/>
      <c r="C219" s="24"/>
      <c r="D219" s="25"/>
    </row>
    <row r="220" s="1" customFormat="1" spans="2:4">
      <c r="B220" s="23"/>
      <c r="C220" s="24"/>
      <c r="D220" s="25"/>
    </row>
    <row r="221" s="1" customFormat="1" spans="2:4">
      <c r="B221" s="23"/>
      <c r="C221" s="24"/>
      <c r="D221" s="25"/>
    </row>
    <row r="222" s="1" customFormat="1" spans="2:4">
      <c r="B222" s="23"/>
      <c r="C222" s="24"/>
      <c r="D222" s="25"/>
    </row>
    <row r="223" s="1" customFormat="1" spans="2:4">
      <c r="B223" s="23"/>
      <c r="C223" s="24"/>
      <c r="D223" s="25"/>
    </row>
    <row r="224" s="1" customFormat="1" spans="2:4">
      <c r="B224" s="23"/>
      <c r="C224" s="24"/>
      <c r="D224" s="25"/>
    </row>
    <row r="225" s="1" customFormat="1" spans="2:4">
      <c r="B225" s="23"/>
      <c r="C225" s="24"/>
      <c r="D225" s="25"/>
    </row>
    <row r="226" s="1" customFormat="1" spans="2:4">
      <c r="B226" s="23"/>
      <c r="C226" s="24"/>
      <c r="D226" s="25"/>
    </row>
    <row r="227" s="1" customFormat="1" spans="2:4">
      <c r="B227" s="23"/>
      <c r="C227" s="24"/>
      <c r="D227" s="25"/>
    </row>
    <row r="228" s="1" customFormat="1" spans="2:4">
      <c r="B228" s="23"/>
      <c r="C228" s="24"/>
      <c r="D228" s="25"/>
    </row>
    <row r="229" s="1" customFormat="1" spans="2:4">
      <c r="B229" s="23"/>
      <c r="C229" s="24"/>
      <c r="D229" s="25"/>
    </row>
    <row r="230" s="1" customFormat="1" spans="2:4">
      <c r="B230" s="23"/>
      <c r="C230" s="24"/>
      <c r="D230" s="25"/>
    </row>
    <row r="231" s="1" customFormat="1" spans="2:4">
      <c r="B231" s="23"/>
      <c r="C231" s="24"/>
      <c r="D231" s="25"/>
    </row>
    <row r="232" s="1" customFormat="1" spans="2:4">
      <c r="B232" s="23"/>
      <c r="C232" s="24"/>
      <c r="D232" s="25"/>
    </row>
    <row r="233" s="1" customFormat="1" spans="2:4">
      <c r="B233" s="23"/>
      <c r="C233" s="24"/>
      <c r="D233" s="25"/>
    </row>
    <row r="234" s="1" customFormat="1" spans="2:4">
      <c r="B234" s="23"/>
      <c r="C234" s="24"/>
      <c r="D234" s="25"/>
    </row>
    <row r="235" s="1" customFormat="1" spans="2:4">
      <c r="B235" s="23"/>
      <c r="C235" s="24"/>
      <c r="D235" s="25"/>
    </row>
    <row r="236" s="1" customFormat="1" spans="2:4">
      <c r="B236" s="23"/>
      <c r="C236" s="24"/>
      <c r="D236" s="25"/>
    </row>
    <row r="237" s="1" customFormat="1" spans="2:4">
      <c r="B237" s="23"/>
      <c r="C237" s="24"/>
      <c r="D237" s="25"/>
    </row>
    <row r="238" s="1" customFormat="1" spans="2:4">
      <c r="B238" s="23"/>
      <c r="C238" s="24"/>
      <c r="D238" s="25"/>
    </row>
    <row r="239" s="1" customFormat="1" spans="2:4">
      <c r="B239" s="23"/>
      <c r="C239" s="24"/>
      <c r="D239" s="25"/>
    </row>
    <row r="240" s="1" customFormat="1" spans="2:4">
      <c r="B240" s="23"/>
      <c r="C240" s="24"/>
      <c r="D240" s="25"/>
    </row>
    <row r="241" s="1" customFormat="1" spans="2:4">
      <c r="B241" s="23"/>
      <c r="C241" s="24"/>
      <c r="D241" s="25"/>
    </row>
    <row r="242" s="1" customFormat="1" spans="2:4">
      <c r="B242" s="23"/>
      <c r="C242" s="24"/>
      <c r="D242" s="25"/>
    </row>
    <row r="243" s="1" customFormat="1" spans="2:4">
      <c r="B243" s="23"/>
      <c r="C243" s="24"/>
      <c r="D243" s="25"/>
    </row>
    <row r="244" s="1" customFormat="1" spans="2:4">
      <c r="B244" s="23"/>
      <c r="C244" s="24"/>
      <c r="D244" s="25"/>
    </row>
    <row r="245" s="1" customFormat="1" spans="2:4">
      <c r="B245" s="23"/>
      <c r="C245" s="24"/>
      <c r="D245" s="25"/>
    </row>
    <row r="246" s="1" customFormat="1" spans="2:4">
      <c r="B246" s="23"/>
      <c r="C246" s="24"/>
      <c r="D246" s="25"/>
    </row>
    <row r="247" s="1" customFormat="1" spans="2:4">
      <c r="B247" s="23"/>
      <c r="C247" s="24"/>
      <c r="D247" s="25"/>
    </row>
    <row r="248" s="1" customFormat="1" spans="2:4">
      <c r="B248" s="23"/>
      <c r="C248" s="24"/>
      <c r="D248" s="25"/>
    </row>
    <row r="249" s="1" customFormat="1" spans="2:4">
      <c r="B249" s="23"/>
      <c r="C249" s="24"/>
      <c r="D249" s="25"/>
    </row>
    <row r="250" s="1" customFormat="1" spans="2:4">
      <c r="B250" s="23"/>
      <c r="C250" s="24"/>
      <c r="D250" s="25"/>
    </row>
    <row r="251" s="1" customFormat="1" spans="2:4">
      <c r="B251" s="23"/>
      <c r="C251" s="24"/>
      <c r="D251" s="25"/>
    </row>
    <row r="252" s="1" customFormat="1" spans="2:4">
      <c r="B252" s="23"/>
      <c r="C252" s="24"/>
      <c r="D252" s="25"/>
    </row>
    <row r="253" s="1" customFormat="1" spans="2:4">
      <c r="B253" s="23"/>
      <c r="C253" s="24"/>
      <c r="D253" s="25"/>
    </row>
    <row r="254" s="1" customFormat="1" spans="2:4">
      <c r="B254" s="23"/>
      <c r="C254" s="24"/>
      <c r="D254" s="25"/>
    </row>
    <row r="255" s="1" customFormat="1" spans="2:4">
      <c r="B255" s="23"/>
      <c r="C255" s="24"/>
      <c r="D255" s="25"/>
    </row>
    <row r="256" s="1" customFormat="1" spans="2:4">
      <c r="B256" s="23"/>
      <c r="C256" s="24"/>
      <c r="D256" s="25"/>
    </row>
    <row r="257" s="1" customFormat="1" spans="2:4">
      <c r="B257" s="23"/>
      <c r="C257" s="24"/>
      <c r="D257" s="25"/>
    </row>
    <row r="258" s="1" customFormat="1" spans="2:4">
      <c r="B258" s="23"/>
      <c r="C258" s="24"/>
      <c r="D258" s="25"/>
    </row>
    <row r="259" s="1" customFormat="1" spans="2:4">
      <c r="B259" s="23"/>
      <c r="C259" s="24"/>
      <c r="D259" s="25"/>
    </row>
    <row r="260" s="1" customFormat="1" spans="2:4">
      <c r="B260" s="23"/>
      <c r="C260" s="24"/>
      <c r="D260" s="25"/>
    </row>
    <row r="261" s="1" customFormat="1" spans="2:4">
      <c r="B261" s="23"/>
      <c r="C261" s="24"/>
      <c r="D261" s="25"/>
    </row>
    <row r="262" s="1" customFormat="1" spans="2:4">
      <c r="B262" s="23"/>
      <c r="C262" s="24"/>
      <c r="D262" s="25"/>
    </row>
    <row r="263" s="1" customFormat="1" spans="2:4">
      <c r="B263" s="23"/>
      <c r="C263" s="24"/>
      <c r="D263" s="25"/>
    </row>
    <row r="264" s="1" customFormat="1" spans="2:4">
      <c r="B264" s="23"/>
      <c r="C264" s="24"/>
      <c r="D264" s="25"/>
    </row>
    <row r="265" s="1" customFormat="1" spans="2:4">
      <c r="B265" s="23"/>
      <c r="C265" s="24"/>
      <c r="D265" s="25"/>
    </row>
    <row r="266" s="1" customFormat="1" spans="2:4">
      <c r="B266" s="23"/>
      <c r="C266" s="24"/>
      <c r="D266" s="25"/>
    </row>
    <row r="267" s="1" customFormat="1" spans="2:4">
      <c r="B267" s="23"/>
      <c r="C267" s="24"/>
      <c r="D267" s="25"/>
    </row>
    <row r="268" s="1" customFormat="1" spans="2:4">
      <c r="B268" s="23"/>
      <c r="C268" s="24"/>
      <c r="D268" s="25"/>
    </row>
    <row r="269" s="1" customFormat="1" spans="2:4">
      <c r="B269" s="23"/>
      <c r="C269" s="24"/>
      <c r="D269" s="25"/>
    </row>
    <row r="270" s="1" customFormat="1" spans="2:4">
      <c r="B270" s="23"/>
      <c r="C270" s="24"/>
      <c r="D270" s="25"/>
    </row>
    <row r="271" s="1" customFormat="1" spans="2:4">
      <c r="B271" s="23"/>
      <c r="C271" s="24"/>
      <c r="D271" s="25"/>
    </row>
    <row r="272" s="1" customFormat="1" spans="2:4">
      <c r="B272" s="23"/>
      <c r="C272" s="24"/>
      <c r="D272" s="25"/>
    </row>
    <row r="273" s="1" customFormat="1" spans="2:4">
      <c r="B273" s="23"/>
      <c r="C273" s="24"/>
      <c r="D273" s="25"/>
    </row>
    <row r="274" s="1" customFormat="1" spans="2:4">
      <c r="B274" s="23"/>
      <c r="C274" s="24"/>
      <c r="D274" s="25"/>
    </row>
    <row r="275" s="1" customFormat="1" spans="2:4">
      <c r="B275" s="23"/>
      <c r="C275" s="24"/>
      <c r="D275" s="25"/>
    </row>
    <row r="276" s="1" customFormat="1" spans="2:4">
      <c r="B276" s="23"/>
      <c r="C276" s="24"/>
      <c r="D276" s="25"/>
    </row>
    <row r="277" s="1" customFormat="1" spans="2:4">
      <c r="B277" s="23"/>
      <c r="C277" s="24"/>
      <c r="D277" s="25"/>
    </row>
    <row r="278" s="1" customFormat="1" spans="2:4">
      <c r="B278" s="23"/>
      <c r="C278" s="24"/>
      <c r="D278" s="25"/>
    </row>
    <row r="279" s="1" customFormat="1" spans="2:4">
      <c r="B279" s="23"/>
      <c r="C279" s="24"/>
      <c r="D279" s="25"/>
    </row>
    <row r="280" s="1" customFormat="1" spans="2:4">
      <c r="B280" s="23"/>
      <c r="C280" s="24"/>
      <c r="D280" s="25"/>
    </row>
    <row r="281" s="1" customFormat="1" spans="2:4">
      <c r="B281" s="23"/>
      <c r="C281" s="24"/>
      <c r="D281" s="25"/>
    </row>
    <row r="282" s="1" customFormat="1" spans="2:4">
      <c r="B282" s="23"/>
      <c r="C282" s="24"/>
      <c r="D282" s="25"/>
    </row>
    <row r="283" s="1" customFormat="1" spans="2:4">
      <c r="B283" s="23"/>
      <c r="C283" s="24"/>
      <c r="D283" s="25"/>
    </row>
    <row r="284" s="1" customFormat="1" spans="2:4">
      <c r="B284" s="23"/>
      <c r="C284" s="24"/>
      <c r="D284" s="25"/>
    </row>
    <row r="285" s="1" customFormat="1" spans="2:4">
      <c r="B285" s="23"/>
      <c r="C285" s="24"/>
      <c r="D285" s="25"/>
    </row>
    <row r="286" s="1" customFormat="1" spans="2:4">
      <c r="B286" s="23"/>
      <c r="C286" s="24"/>
      <c r="D286" s="25"/>
    </row>
    <row r="287" s="1" customFormat="1" spans="2:4">
      <c r="B287" s="23"/>
      <c r="C287" s="24"/>
      <c r="D287" s="25"/>
    </row>
    <row r="288" s="1" customFormat="1" spans="2:4">
      <c r="B288" s="23"/>
      <c r="C288" s="24"/>
      <c r="D288" s="25"/>
    </row>
    <row r="289" s="1" customFormat="1" spans="2:4">
      <c r="B289" s="23"/>
      <c r="C289" s="24"/>
      <c r="D289" s="25"/>
    </row>
    <row r="290" s="1" customFormat="1" spans="2:4">
      <c r="B290" s="23"/>
      <c r="C290" s="24"/>
      <c r="D290" s="25"/>
    </row>
    <row r="291" s="1" customFormat="1" spans="2:4">
      <c r="B291" s="23"/>
      <c r="C291" s="24"/>
      <c r="D291" s="25"/>
    </row>
    <row r="292" s="1" customFormat="1" spans="2:4">
      <c r="B292" s="23"/>
      <c r="C292" s="24"/>
      <c r="D292" s="25"/>
    </row>
    <row r="293" s="1" customFormat="1" spans="2:4">
      <c r="B293" s="23"/>
      <c r="C293" s="24"/>
      <c r="D293" s="25"/>
    </row>
    <row r="294" s="1" customFormat="1" spans="2:4">
      <c r="B294" s="23"/>
      <c r="C294" s="24"/>
      <c r="D294" s="25"/>
    </row>
    <row r="295" s="1" customFormat="1" spans="2:4">
      <c r="B295" s="23"/>
      <c r="C295" s="24"/>
      <c r="D295" s="25"/>
    </row>
    <row r="296" s="1" customFormat="1" hidden="1" spans="2:4">
      <c r="B296" s="23"/>
      <c r="C296" s="24"/>
      <c r="D296" s="25"/>
    </row>
    <row r="297" s="1" customFormat="1" hidden="1" spans="2:4">
      <c r="B297" s="23"/>
      <c r="C297" s="24"/>
      <c r="D297" s="25"/>
    </row>
    <row r="298" s="1" customFormat="1" hidden="1" spans="2:4">
      <c r="B298" s="23"/>
      <c r="C298" s="24"/>
      <c r="D298" s="25"/>
    </row>
    <row r="299" s="1" customFormat="1" hidden="1" spans="2:4">
      <c r="B299" s="23"/>
      <c r="C299" s="24"/>
      <c r="D299" s="25"/>
    </row>
    <row r="300" s="1" customFormat="1" hidden="1" spans="2:4">
      <c r="B300" s="23"/>
      <c r="C300" s="24"/>
      <c r="D300" s="25"/>
    </row>
    <row r="301" s="1" customFormat="1" hidden="1" spans="2:4">
      <c r="B301" s="23"/>
      <c r="C301" s="24"/>
      <c r="D301" s="25"/>
    </row>
    <row r="302" s="1" customFormat="1" hidden="1" spans="2:4">
      <c r="B302" s="23"/>
      <c r="C302" s="24"/>
      <c r="D302" s="25"/>
    </row>
    <row r="303" s="1" customFormat="1" hidden="1" spans="2:4">
      <c r="B303" s="23"/>
      <c r="C303" s="24"/>
      <c r="D303" s="25"/>
    </row>
    <row r="304" s="1" customFormat="1" hidden="1" spans="2:4">
      <c r="B304" s="23"/>
      <c r="C304" s="24"/>
      <c r="D304" s="25"/>
    </row>
    <row r="305" s="1" customFormat="1" hidden="1" spans="2:4">
      <c r="B305" s="23"/>
      <c r="C305" s="24"/>
      <c r="D305" s="25"/>
    </row>
    <row r="306" s="1" customFormat="1" hidden="1" spans="2:4">
      <c r="B306" s="23"/>
      <c r="C306" s="24"/>
      <c r="D306" s="25"/>
    </row>
    <row r="307" s="1" customFormat="1" hidden="1" spans="2:4">
      <c r="B307" s="23"/>
      <c r="C307" s="24"/>
      <c r="D307" s="25"/>
    </row>
    <row r="308" s="1" customFormat="1" hidden="1" spans="2:4">
      <c r="B308" s="23"/>
      <c r="C308" s="24"/>
      <c r="D308" s="25"/>
    </row>
    <row r="309" s="1" customFormat="1" hidden="1" spans="2:4">
      <c r="B309" s="23"/>
      <c r="C309" s="24"/>
      <c r="D309" s="25"/>
    </row>
    <row r="310" s="1" customFormat="1" hidden="1" spans="2:4">
      <c r="B310" s="23"/>
      <c r="C310" s="24"/>
      <c r="D310" s="25"/>
    </row>
    <row r="311" s="1" customFormat="1" hidden="1" spans="2:4">
      <c r="B311" s="23"/>
      <c r="C311" s="24"/>
      <c r="D311" s="25"/>
    </row>
    <row r="312" s="1" customFormat="1" hidden="1" spans="2:4">
      <c r="B312" s="23"/>
      <c r="C312" s="24"/>
      <c r="D312" s="25"/>
    </row>
    <row r="313" s="3" customFormat="1" spans="2:4">
      <c r="C313" s="4"/>
      <c r="D313" s="5"/>
    </row>
    <row r="314" s="3" customFormat="1" spans="2:4">
      <c r="C314" s="4"/>
      <c r="D314" s="5"/>
    </row>
    <row r="315" s="3" customFormat="1" spans="2:4">
      <c r="C315" s="4"/>
      <c r="D315" s="5"/>
    </row>
    <row r="316" s="3" customFormat="1" spans="2:4">
      <c r="C316" s="4"/>
      <c r="D316" s="5"/>
    </row>
    <row r="317" s="3" customFormat="1" spans="2:4">
      <c r="C317" s="4"/>
      <c r="D317" s="5"/>
    </row>
    <row r="318" s="3" customFormat="1" spans="2:4">
      <c r="C318" s="4"/>
      <c r="D318" s="5"/>
    </row>
    <row r="319" s="3" customFormat="1" spans="2:4">
      <c r="C319" s="4"/>
      <c r="D319" s="5"/>
    </row>
    <row r="320" s="3" customFormat="1" spans="2:4">
      <c r="C320" s="4"/>
      <c r="D320" s="5"/>
    </row>
    <row r="321" s="3" customFormat="1" spans="3:4">
      <c r="C321" s="4"/>
      <c r="D321" s="5"/>
    </row>
    <row r="322" s="3" customFormat="1" spans="3:4">
      <c r="C322" s="4"/>
      <c r="D322" s="5"/>
    </row>
    <row r="323" s="3" customFormat="1" spans="3:4">
      <c r="C323" s="4"/>
      <c r="D323" s="5"/>
    </row>
    <row r="324" s="3" customFormat="1" spans="3:4">
      <c r="C324" s="4"/>
      <c r="D324" s="5"/>
    </row>
    <row r="325" s="3" customFormat="1" spans="3:4">
      <c r="C325" s="4"/>
      <c r="D325" s="5"/>
    </row>
    <row r="326" s="3" customFormat="1" spans="3:4">
      <c r="C326" s="4"/>
      <c r="D326" s="5"/>
    </row>
    <row r="327" s="3" customFormat="1" spans="3:4">
      <c r="C327" s="4"/>
      <c r="D327" s="5"/>
    </row>
    <row r="328" s="3" customFormat="1" spans="3:4">
      <c r="C328" s="4"/>
      <c r="D328" s="5"/>
    </row>
    <row r="329" s="3" customFormat="1" spans="3:4">
      <c r="C329" s="4"/>
      <c r="D329" s="5"/>
    </row>
    <row r="330" s="3" customFormat="1" spans="3:4">
      <c r="C330" s="4"/>
      <c r="D330" s="5"/>
    </row>
    <row r="331" s="3" customFormat="1" spans="3:4">
      <c r="C331" s="4"/>
      <c r="D331" s="5"/>
    </row>
    <row r="332" s="3" customFormat="1" spans="3:4">
      <c r="C332" s="4"/>
      <c r="D332" s="5"/>
    </row>
    <row r="333" s="3" customFormat="1" spans="3:4">
      <c r="C333" s="4"/>
      <c r="D333" s="5"/>
    </row>
    <row r="334" s="3" customFormat="1" spans="3:4">
      <c r="C334" s="4"/>
      <c r="D334" s="5"/>
    </row>
    <row r="335" s="3" customFormat="1" spans="3:4">
      <c r="C335" s="4"/>
      <c r="D335" s="5"/>
    </row>
    <row r="336" s="3" customFormat="1" spans="3:4">
      <c r="C336" s="4"/>
      <c r="D336" s="5"/>
    </row>
    <row r="337" s="3" customFormat="1" spans="3:4">
      <c r="C337" s="4"/>
      <c r="D337" s="5"/>
    </row>
    <row r="338" s="3" customFormat="1" spans="3:4">
      <c r="C338" s="4"/>
      <c r="D338" s="5"/>
    </row>
    <row r="339" s="3" customFormat="1" spans="3:4">
      <c r="C339" s="4"/>
      <c r="D339" s="5"/>
    </row>
    <row r="340" s="3" customFormat="1" spans="3:4">
      <c r="C340" s="4"/>
      <c r="D340" s="5"/>
    </row>
    <row r="341" s="3" customFormat="1" spans="3:4">
      <c r="C341" s="4"/>
      <c r="D341" s="5"/>
    </row>
    <row r="342" s="3" customFormat="1" spans="3:4">
      <c r="C342" s="4"/>
      <c r="D342" s="5"/>
    </row>
    <row r="343" s="3" customFormat="1" spans="3:4">
      <c r="C343" s="4"/>
      <c r="D343" s="5"/>
    </row>
    <row r="344" s="3" customFormat="1" spans="3:4">
      <c r="C344" s="4"/>
      <c r="D344" s="5"/>
    </row>
    <row r="345" s="3" customFormat="1" spans="3:4">
      <c r="C345" s="4"/>
      <c r="D345" s="5"/>
    </row>
    <row r="346" s="3" customFormat="1" spans="3:4">
      <c r="C346" s="4"/>
      <c r="D346" s="5"/>
    </row>
    <row r="347" s="3" customFormat="1" spans="3:4">
      <c r="C347" s="4"/>
      <c r="D347" s="5"/>
    </row>
    <row r="348" s="3" customFormat="1" spans="3:4">
      <c r="C348" s="4"/>
      <c r="D348" s="5"/>
    </row>
    <row r="349" s="3" customFormat="1" spans="3:4">
      <c r="C349" s="4"/>
      <c r="D349" s="5"/>
    </row>
  </sheetData>
  <mergeCells count="2">
    <mergeCell ref="A1:E1"/>
    <mergeCell ref="A6:C6"/>
  </mergeCells>
  <printOptions horizontalCentered="1"/>
  <pageMargins left="0.393055555555556" right="0.393055555555556" top="0.55" bottom="0.629166666666667" header="0.5" footer="0.313888888888889"/>
  <pageSetup paperSize="9" firstPageNumber="25" orientation="landscape" useFirstPageNumber="1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封面</vt:lpstr>
      <vt:lpstr>目录</vt:lpstr>
      <vt:lpstr>2025年收支预算调整总表</vt:lpstr>
      <vt:lpstr>2025年收入预算调整表</vt:lpstr>
      <vt:lpstr>2025年一般公共预算支出调整表</vt:lpstr>
      <vt:lpstr>2025年基金收支总表调整</vt:lpstr>
      <vt:lpstr>2025年社保基金调整表</vt:lpstr>
      <vt:lpstr>2025年国有资本经营预算调整</vt:lpstr>
      <vt:lpstr>政府新增债券安排使用情况表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调整预算表</dc:title>
  <dc:subject>1-10月财政运行情况及调整预算</dc:subject>
  <dc:creator>蒋明捷</dc:creator>
  <cp:lastModifiedBy>听听</cp:lastModifiedBy>
  <cp:revision>1</cp:revision>
  <dcterms:created xsi:type="dcterms:W3CDTF">2007-12-03T08:42:00Z</dcterms:created>
  <cp:lastPrinted>2018-11-30T00:55:00Z</cp:lastPrinted>
  <dcterms:modified xsi:type="dcterms:W3CDTF">2026-03-20T01:43:25Z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ubyTemplateID">
    <vt:lpwstr>14</vt:lpwstr>
  </property>
  <property fmtid="{D5CDD505-2E9C-101B-9397-08002B2CF9AE}" pid="4" name="ICV">
    <vt:lpwstr>E747F586DB3D45549CDC7E73437B4808_13</vt:lpwstr>
  </property>
  <property fmtid="{D5CDD505-2E9C-101B-9397-08002B2CF9AE}" pid="5" name="KSOReadingLayout">
    <vt:bool>true</vt:bool>
  </property>
  <property fmtid="{D5CDD505-2E9C-101B-9397-08002B2CF9AE}" pid="6" name="CalculationRule">
    <vt:i4>0</vt:i4>
  </property>
</Properties>
</file>